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7E660342-D127-417F-9EC7-C26087E930DB}" xr6:coauthVersionLast="47" xr6:coauthVersionMax="47" xr10:uidLastSave="{00000000-0000-0000-0000-000000000000}"/>
  <workbookProtection workbookAlgorithmName="SHA-512" workbookHashValue="URxIXO2okz8C9ATX/JQIEB7DAg8dblc2hb/Vftli0V0rbLO896vf7rAj5OcQzBJ+7RqU4071V+Tp3Di+o2sy0w==" workbookSaltValue="IRVs1UtYYsKj/eOEvPBAcw=="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入力シート!$A$304</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6" i="7" l="1"/>
  <c r="A304" i="7"/>
  <c r="A204" i="7"/>
  <c r="A202" i="7"/>
  <c r="A201" i="7"/>
  <c r="A200"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P335" i="7"/>
  <c r="J177" i="7" l="1"/>
  <c r="J194" i="7" l="1"/>
  <c r="J192" i="7"/>
  <c r="E239" i="7" l="1"/>
  <c r="K238" i="7" l="1"/>
  <c r="O238" i="7"/>
  <c r="I220" i="7"/>
  <c r="U238" i="7"/>
  <c r="S238" i="7"/>
  <c r="Q238" i="7"/>
  <c r="I203" i="7" l="1"/>
  <c r="D114" i="7" l="1"/>
  <c r="D116" i="7" s="1"/>
  <c r="D118" i="7" s="1"/>
  <c r="D120" i="7" s="1"/>
  <c r="D122" i="7" s="1"/>
  <c r="D124" i="7" s="1"/>
  <c r="D126" i="7" s="1"/>
  <c r="J196" i="7" l="1"/>
  <c r="J198" i="7"/>
  <c r="N285" i="7" l="1"/>
  <c r="I214" i="7" l="1"/>
  <c r="A2" i="8" l="1"/>
  <c r="A1" i="8"/>
</calcChain>
</file>

<file path=xl/sharedStrings.xml><?xml version="1.0" encoding="utf-8"?>
<sst xmlns="http://schemas.openxmlformats.org/spreadsheetml/2006/main" count="326" uniqueCount="262">
  <si>
    <t>衛生</t>
  </si>
  <si>
    <t>電気</t>
  </si>
  <si>
    <t>建築積算</t>
  </si>
  <si>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</si>
  <si>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</si>
  <si>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</si>
  <si>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</si>
  <si>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</si>
  <si>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</si>
  <si>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</si>
  <si>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</si>
  <si>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</si>
  <si>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PUBDISの会社コード</t>
    <rPh sb="7" eb="9">
      <t>カイシャ</t>
    </rPh>
    <phoneticPr fontId="4"/>
  </si>
  <si>
    <t>希望</t>
    <rPh sb="0" eb="2">
      <t>キボウ</t>
    </rPh>
    <phoneticPr fontId="4"/>
  </si>
  <si>
    <t>人数</t>
    <rPh sb="0" eb="2">
      <t>ニンズウ</t>
    </rPh>
    <phoneticPr fontId="5"/>
  </si>
  <si>
    <t>コンサル</t>
  </si>
  <si>
    <t>自己資本額</t>
    <rPh sb="0" eb="2">
      <t>ジコ</t>
    </rPh>
    <rPh sb="2" eb="4">
      <t>シホン</t>
    </rPh>
    <rPh sb="4" eb="5">
      <t>ガク</t>
    </rPh>
    <phoneticPr fontId="4"/>
  </si>
  <si>
    <t>区分</t>
    <rPh sb="0" eb="2">
      <t>クブン</t>
    </rPh>
    <phoneticPr fontId="4"/>
  </si>
  <si>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</si>
  <si>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</si>
  <si>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</si>
  <si>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</si>
  <si>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外資状況</t>
    <rPh sb="0" eb="2">
      <t>ガイシ</t>
    </rPh>
    <rPh sb="2" eb="4">
      <t>ジョウキョウ</t>
    </rPh>
    <phoneticPr fontId="5"/>
  </si>
  <si>
    <t>外資区分</t>
    <rPh sb="0" eb="2">
      <t>ガイシ</t>
    </rPh>
    <rPh sb="2" eb="4">
      <t>クブン</t>
    </rPh>
    <phoneticPr fontId="5"/>
  </si>
  <si>
    <t>国名</t>
    <rPh sb="0" eb="1">
      <t>クニ</t>
    </rPh>
    <rPh sb="1" eb="2">
      <t>メイ</t>
    </rPh>
    <phoneticPr fontId="4"/>
  </si>
  <si>
    <t>外資比率 (%)</t>
    <rPh sb="0" eb="2">
      <t>ガイシ</t>
    </rPh>
    <rPh sb="2" eb="4">
      <t>ヒリツ</t>
    </rPh>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</si>
  <si>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</si>
  <si>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</si>
  <si>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</si>
  <si>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</si>
  <si>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</si>
  <si>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登録を受けている事業</t>
    <rPh sb="0" eb="2">
      <t>トウロク</t>
    </rPh>
    <rPh sb="3" eb="4">
      <t>ウ</t>
    </rPh>
    <rPh sb="8" eb="10">
      <t>ジギョウ</t>
    </rPh>
    <phoneticPr fontId="4"/>
  </si>
  <si>
    <t>登録事業名</t>
    <phoneticPr fontId="4"/>
  </si>
  <si>
    <t>測量業者</t>
    <phoneticPr fontId="4"/>
  </si>
  <si>
    <t>建築士事務所</t>
    <phoneticPr fontId="4"/>
  </si>
  <si>
    <t>建設コンサルタント</t>
    <phoneticPr fontId="4"/>
  </si>
  <si>
    <t>地質調査業者</t>
    <phoneticPr fontId="4"/>
  </si>
  <si>
    <t>補償コンサルタント</t>
    <phoneticPr fontId="4"/>
  </si>
  <si>
    <t>不動産鑑定業者</t>
    <phoneticPr fontId="4"/>
  </si>
  <si>
    <t>土地家屋調査士</t>
    <phoneticPr fontId="4"/>
  </si>
  <si>
    <t>司法書士</t>
    <phoneticPr fontId="4"/>
  </si>
  <si>
    <t>計量証明事業者</t>
    <phoneticPr fontId="4"/>
  </si>
  <si>
    <t>選択</t>
    <rPh sb="0" eb="2">
      <t>センタク</t>
    </rPh>
    <phoneticPr fontId="5"/>
  </si>
  <si>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</si>
  <si>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</si>
  <si>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</si>
  <si>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</si>
  <si>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リストから選択してください。</t>
    <phoneticPr fontId="4"/>
  </si>
  <si>
    <t>みなし大企業</t>
    <rPh sb="3" eb="6">
      <t>ダイキギョウ</t>
    </rPh>
    <phoneticPr fontId="5"/>
  </si>
  <si>
    <t>E.経営情報</t>
    <rPh sb="2" eb="4">
      <t>ケイエイ</t>
    </rPh>
    <rPh sb="4" eb="6">
      <t>ジョウホウ</t>
    </rPh>
    <phoneticPr fontId="4"/>
  </si>
  <si>
    <t>測量</t>
    <phoneticPr fontId="4"/>
  </si>
  <si>
    <t>土地家屋調査士</t>
  </si>
  <si>
    <t>司法書士</t>
  </si>
  <si>
    <t>適格組合証明番号</t>
    <rPh sb="0" eb="2">
      <t>テキカク</t>
    </rPh>
    <rPh sb="2" eb="4">
      <t>クミアイ</t>
    </rPh>
    <rPh sb="4" eb="6">
      <t>ショウメイ</t>
    </rPh>
    <rPh sb="6" eb="8">
      <t>バンゴウ</t>
    </rPh>
    <phoneticPr fontId="5"/>
  </si>
  <si>
    <t>年</t>
    <rPh sb="0" eb="1">
      <t>ネン</t>
    </rPh>
    <phoneticPr fontId="4"/>
  </si>
  <si>
    <t>設立年月日</t>
    <rPh sb="0" eb="2">
      <t>セツリツ</t>
    </rPh>
    <rPh sb="2" eb="5">
      <t>ネンガッピ</t>
    </rPh>
    <phoneticPr fontId="5"/>
  </si>
  <si>
    <t>経営状況（流動比率）</t>
    <rPh sb="0" eb="2">
      <t>ケイエイ</t>
    </rPh>
    <rPh sb="2" eb="4">
      <t>ジョウキョウ</t>
    </rPh>
    <rPh sb="5" eb="7">
      <t>リュウドウ</t>
    </rPh>
    <rPh sb="7" eb="9">
      <t>ヒリツ</t>
    </rPh>
    <phoneticPr fontId="4"/>
  </si>
  <si>
    <t>流動比率（a/b×100）</t>
    <phoneticPr fontId="4"/>
  </si>
  <si>
    <t>%</t>
    <phoneticPr fontId="4"/>
  </si>
  <si>
    <t>地質調査</t>
  </si>
  <si>
    <t>地質調査</t>
    <phoneticPr fontId="4"/>
  </si>
  <si>
    <t>その他の業種</t>
    <phoneticPr fontId="4"/>
  </si>
  <si>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</si>
  <si>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</si>
  <si>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</si>
  <si>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</si>
  <si>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</si>
  <si>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</si>
  <si>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</si>
  <si>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</si>
  <si>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</si>
  <si>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4"/>
  </si>
  <si>
    <t>総合技術監理部門</t>
  </si>
  <si>
    <t>建設部門</t>
  </si>
  <si>
    <t>農業部門</t>
  </si>
  <si>
    <t>森林部門</t>
  </si>
  <si>
    <t>上下水道部門</t>
  </si>
  <si>
    <t>電気・電子部門</t>
  </si>
  <si>
    <t>機械部門</t>
  </si>
  <si>
    <t>業種区分</t>
    <phoneticPr fontId="4"/>
  </si>
  <si>
    <t>登録番号
例)00-00000</t>
    <rPh sb="5" eb="6">
      <t>レイ</t>
    </rPh>
    <phoneticPr fontId="4"/>
  </si>
  <si>
    <t>測量一般</t>
  </si>
  <si>
    <t>地図の調整</t>
  </si>
  <si>
    <t>航空測量</t>
  </si>
  <si>
    <t>暖冷房</t>
  </si>
  <si>
    <t>耐震診断</t>
  </si>
  <si>
    <t>地区計画及び地域計画</t>
  </si>
  <si>
    <t>土質及び基礎</t>
  </si>
  <si>
    <t>港湾及び空港</t>
  </si>
  <si>
    <t>電力土木</t>
  </si>
  <si>
    <t>道路</t>
  </si>
  <si>
    <t>トンネル</t>
  </si>
  <si>
    <t>施工計画・施工設備及び積算</t>
  </si>
  <si>
    <t>地質</t>
  </si>
  <si>
    <t>造園</t>
  </si>
  <si>
    <t>農業土木</t>
  </si>
  <si>
    <t>建設環境</t>
  </si>
  <si>
    <t>意匠</t>
    <phoneticPr fontId="4"/>
  </si>
  <si>
    <t>土地調査</t>
  </si>
  <si>
    <t>土地評価</t>
  </si>
  <si>
    <t>物件</t>
  </si>
  <si>
    <t>機械工作物</t>
  </si>
  <si>
    <t>営業・特殊補償</t>
  </si>
  <si>
    <t>事業損失</t>
  </si>
  <si>
    <t>補償関連</t>
  </si>
  <si>
    <t>登記手続等</t>
  </si>
  <si>
    <t>電気通信設備調査・設計</t>
  </si>
  <si>
    <t>情報処理システム調査・設計</t>
  </si>
  <si>
    <t>工事監理(電気通信)</t>
  </si>
  <si>
    <t>航空・宇宙関連調査・設計等</t>
  </si>
  <si>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</si>
  <si>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創業年月日</t>
    <rPh sb="0" eb="2">
      <t>ソウギョウ</t>
    </rPh>
    <rPh sb="2" eb="5">
      <t>ネンガッピ</t>
    </rPh>
    <phoneticPr fontId="5"/>
  </si>
  <si>
    <t>年月日</t>
    <rPh sb="0" eb="3">
      <t>ネンガッピ</t>
    </rPh>
    <phoneticPr fontId="4"/>
  </si>
  <si>
    <t>業種区分・業務内容</t>
    <phoneticPr fontId="4"/>
  </si>
  <si>
    <t>河川、砂防及び海岸・海洋</t>
  </si>
  <si>
    <t>鉄道</t>
  </si>
  <si>
    <t>下水道</t>
  </si>
  <si>
    <t>森林土木</t>
  </si>
  <si>
    <t>水産土木</t>
  </si>
  <si>
    <t>廃棄物</t>
  </si>
  <si>
    <t>都市計画及び地方計画</t>
  </si>
  <si>
    <t>機械</t>
  </si>
  <si>
    <t>電気電子</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</si>
  <si>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</si>
  <si>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</si>
  <si>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</si>
  <si>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</si>
  <si>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</si>
  <si>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</si>
  <si>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</si>
  <si>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</si>
  <si>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</si>
  <si>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</si>
  <si>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</si>
  <si>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</si>
  <si>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</si>
  <si>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</si>
  <si>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</si>
  <si>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</si>
  <si>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</si>
  <si>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</si>
  <si>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</si>
  <si>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</si>
  <si>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</si>
  <si>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</si>
  <si>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</si>
  <si>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</si>
  <si>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</si>
  <si>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</si>
  <si>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</si>
  <si>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</si>
  <si>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</si>
  <si>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不動産鑑定</t>
    <phoneticPr fontId="4"/>
  </si>
  <si>
    <t>前２ヶ年間の
平均実績高（千円）</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</si>
  <si>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</si>
  <si>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</si>
  <si>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</si>
  <si>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</si>
  <si>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</si>
  <si>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</si>
  <si>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</si>
  <si>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</si>
  <si>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</si>
  <si>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</si>
  <si>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</si>
  <si>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</si>
  <si>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</si>
  <si>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</si>
  <si>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</si>
  <si>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計</t>
    <phoneticPr fontId="5"/>
  </si>
  <si>
    <t>直前決算時（千円）</t>
    <rPh sb="0" eb="2">
      <t>チョクゼン</t>
    </rPh>
    <rPh sb="2" eb="4">
      <t>ケッサン</t>
    </rPh>
    <rPh sb="4" eb="5">
      <t>ジ</t>
    </rPh>
    <rPh sb="6" eb="8">
      <t>センエン</t>
    </rPh>
    <phoneticPr fontId="5"/>
  </si>
  <si>
    <t>直前年度分決算</t>
    <rPh sb="0" eb="2">
      <t>チョクゼン</t>
    </rPh>
    <rPh sb="2" eb="5">
      <t>ネンドブン</t>
    </rPh>
    <rPh sb="5" eb="7">
      <t>ケッサン</t>
    </rPh>
    <phoneticPr fontId="5"/>
  </si>
  <si>
    <t>千円</t>
    <rPh sb="0" eb="2">
      <t>センエン</t>
    </rPh>
    <phoneticPr fontId="4"/>
  </si>
  <si>
    <t>流動資産(a)</t>
    <rPh sb="0" eb="2">
      <t>リュウドウ</t>
    </rPh>
    <rPh sb="2" eb="4">
      <t>シサン</t>
    </rPh>
    <phoneticPr fontId="4"/>
  </si>
  <si>
    <t>流動負債(b)</t>
    <rPh sb="0" eb="2">
      <t>リュウドウ</t>
    </rPh>
    <rPh sb="2" eb="4">
      <t>フサイ</t>
    </rPh>
    <phoneticPr fontId="4"/>
  </si>
  <si>
    <t>直前々年度分決算(千円)</t>
    <rPh sb="5" eb="6">
      <t>ブン</t>
    </rPh>
    <rPh sb="6" eb="8">
      <t>ケッサン</t>
    </rPh>
    <rPh sb="9" eb="11">
      <t>センエン</t>
    </rPh>
    <phoneticPr fontId="5"/>
  </si>
  <si>
    <t>直前年度分決算(千円)</t>
    <rPh sb="0" eb="2">
      <t>チョクゼン</t>
    </rPh>
    <rPh sb="2" eb="4">
      <t>ネンド</t>
    </rPh>
    <rPh sb="4" eb="5">
      <t>ブン</t>
    </rPh>
    <rPh sb="5" eb="7">
      <t>ケッサン</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</si>
  <si>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</si>
  <si>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</si>
  <si>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</si>
  <si>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</si>
  <si>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</si>
  <si>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</si>
  <si>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</si>
  <si>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</si>
  <si>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</si>
  <si>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現組織への変更</t>
    <rPh sb="0" eb="1">
      <t>ゲン</t>
    </rPh>
    <rPh sb="1" eb="3">
      <t>ソシキ</t>
    </rPh>
    <rPh sb="5" eb="7">
      <t>ヘンコウ</t>
    </rPh>
    <phoneticPr fontId="5"/>
  </si>
  <si>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</si>
  <si>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</si>
  <si>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</si>
  <si>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4"/>
  </si>
  <si>
    <t>建築関係建設コンサルタント</t>
    <phoneticPr fontId="4"/>
  </si>
  <si>
    <t>土木関係建設コンサルタント</t>
    <phoneticPr fontId="4"/>
  </si>
  <si>
    <t>適格組合証明取得</t>
    <rPh sb="0" eb="2">
      <t>テキカク</t>
    </rPh>
    <rPh sb="2" eb="4">
      <t>クミアイ</t>
    </rPh>
    <rPh sb="4" eb="6">
      <t>ショウメイ</t>
    </rPh>
    <rPh sb="6" eb="8">
      <t>シュトク</t>
    </rPh>
    <phoneticPr fontId="5"/>
  </si>
  <si>
    <t>年月日</t>
    <phoneticPr fontId="4"/>
  </si>
  <si>
    <t>登録及び希望業務</t>
    <rPh sb="0" eb="2">
      <t>トウロク</t>
    </rPh>
    <rPh sb="2" eb="3">
      <t>オヨ</t>
    </rPh>
    <rPh sb="4" eb="8">
      <t>キボウギョウム</t>
    </rPh>
    <phoneticPr fontId="4"/>
  </si>
  <si>
    <t>構造</t>
    <phoneticPr fontId="4"/>
  </si>
  <si>
    <t>機械積算</t>
  </si>
  <si>
    <t>電気積算</t>
  </si>
  <si>
    <t>調査</t>
  </si>
  <si>
    <t>登録</t>
    <rPh sb="0" eb="2">
      <t>トウロク</t>
    </rPh>
    <phoneticPr fontId="4"/>
  </si>
  <si>
    <t>上水道及び工業用水</t>
  </si>
  <si>
    <t>鋼構造及びｺﾝｸﾘーﾄ</t>
  </si>
  <si>
    <t>交通量調査</t>
  </si>
  <si>
    <t>環境調査</t>
  </si>
  <si>
    <t>経済調査</t>
  </si>
  <si>
    <t>分析・解析</t>
  </si>
  <si>
    <t>宅地造成</t>
  </si>
  <si>
    <t>電算関係</t>
  </si>
  <si>
    <t>計算業務</t>
  </si>
  <si>
    <t>資料等整理</t>
  </si>
  <si>
    <t>施工管理</t>
  </si>
  <si>
    <t>建築関係建設コンサルタント</t>
    <rPh sb="4" eb="6">
      <t>ケンセツ</t>
    </rPh>
    <phoneticPr fontId="4"/>
  </si>
  <si>
    <t>土木関係建設
コンサルタント</t>
    <phoneticPr fontId="4"/>
  </si>
  <si>
    <t>測
量</t>
    <rPh sb="0" eb="1">
      <t>ハカ</t>
    </rPh>
    <rPh sb="2" eb="3">
      <t>リョウ</t>
    </rPh>
    <phoneticPr fontId="5"/>
  </si>
  <si>
    <t>建築一般</t>
    <phoneticPr fontId="4"/>
  </si>
  <si>
    <t>工事監理（建築）</t>
    <phoneticPr fontId="4"/>
  </si>
  <si>
    <t>工事監理（電気）</t>
    <phoneticPr fontId="4"/>
  </si>
  <si>
    <t>工事監理（機械）</t>
    <phoneticPr fontId="4"/>
  </si>
  <si>
    <t>測量調査設計業務実績情報システム(テクリス)における企業IDを、半角英数字で入力してください。</t>
    <phoneticPr fontId="5"/>
  </si>
  <si>
    <t>公共建築設計者情報システム(PUBDIS)における会社コードを、半角英数字で入力してください。</t>
    <phoneticPr fontId="5"/>
  </si>
  <si>
    <t>業種区分・業務内容</t>
    <rPh sb="0" eb="2">
      <t>ギョウシュ</t>
    </rPh>
    <rPh sb="2" eb="4">
      <t>クブン</t>
    </rPh>
    <rPh sb="5" eb="7">
      <t>ギョウム</t>
    </rPh>
    <rPh sb="7" eb="9">
      <t>ナイヨウ</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</si>
  <si>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</si>
  <si>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</si>
  <si>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</si>
  <si>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</si>
  <si>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</si>
  <si>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免許等の名称</t>
    <rPh sb="0" eb="2">
      <t>メンキョ</t>
    </rPh>
    <rPh sb="2" eb="3">
      <t>トウ</t>
    </rPh>
    <rPh sb="4" eb="6">
      <t>メイショウ</t>
    </rPh>
    <phoneticPr fontId="4"/>
  </si>
  <si>
    <t>登録番号及び登録年月日を入力してください。
これら以外の登録は、空欄に登録事業名から入力してください。</t>
    <rPh sb="0" eb="2">
      <t>トウロク</t>
    </rPh>
    <rPh sb="2" eb="4">
      <t>バンゴウ</t>
    </rPh>
    <rPh sb="4" eb="5">
      <t>オヨ</t>
    </rPh>
    <rPh sb="6" eb="8">
      <t>トウロク</t>
    </rPh>
    <rPh sb="8" eb="11">
      <t>ネンガッピ</t>
    </rPh>
    <rPh sb="12" eb="14">
      <t>ニュウリョク</t>
    </rPh>
    <rPh sb="25" eb="27">
      <t>イガイ</t>
    </rPh>
    <rPh sb="28" eb="30">
      <t>トウロク</t>
    </rPh>
    <rPh sb="32" eb="34">
      <t>クウラン</t>
    </rPh>
    <rPh sb="35" eb="37">
      <t>トウロク</t>
    </rPh>
    <rPh sb="37" eb="39">
      <t>ジギョウ</t>
    </rPh>
    <rPh sb="39" eb="40">
      <t>メイ</t>
    </rPh>
    <rPh sb="42" eb="44">
      <t>ニュウリョク</t>
    </rPh>
    <phoneticPr fontId="4"/>
  </si>
  <si>
    <t>その他の具体的な内容</t>
    <rPh sb="2" eb="3">
      <t>タ</t>
    </rPh>
    <rPh sb="4" eb="7">
      <t>グタイテキ</t>
    </rPh>
    <rPh sb="8" eb="10">
      <t>ナイヨウ</t>
    </rPh>
    <phoneticPr fontId="4"/>
  </si>
  <si>
    <t>登録を希望する業種の実績高を入力してください。
業種区分の詳細は、H.業種情報-(4)登録及び希望業務を参照してください。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2" eb="54">
      <t>サンショウ</t>
    </rPh>
    <rPh sb="105" eb="107">
      <t>ニュウリョク</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</si>
  <si>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</si>
  <si>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</si>
  <si>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r>
      <t xml:space="preserve">登録を希望する場合、希望、登録欄を入力してください。
</t>
    </r>
    <r>
      <rPr>
        <sz val="10"/>
        <color theme="1"/>
        <rFont val="ＭＳ ゴシック"/>
        <family val="3"/>
        <charset val="128"/>
      </rPr>
      <t>希望、登録欄はリストから「○」を選択してください。</t>
    </r>
    <rPh sb="0" eb="2">
      <t>トウロク</t>
    </rPh>
    <rPh sb="3" eb="5">
      <t>キボウ</t>
    </rPh>
    <rPh sb="7" eb="9">
      <t>バアイ</t>
    </rPh>
    <rPh sb="10" eb="12">
      <t>キボウ</t>
    </rPh>
    <rPh sb="13" eb="15">
      <t>トウロク</t>
    </rPh>
    <rPh sb="15" eb="16">
      <t>ラン</t>
    </rPh>
    <rPh sb="17" eb="19">
      <t>ニュウリョク</t>
    </rPh>
    <rPh sb="43" eb="45">
      <t>センタク</t>
    </rPh>
    <phoneticPr fontId="4"/>
  </si>
  <si>
    <r>
      <t>その他</t>
    </r>
    <r>
      <rPr>
        <sz val="11"/>
        <color rgb="FFFF0000"/>
        <rFont val="ＭＳ ゴシック"/>
        <family val="3"/>
        <charset val="128"/>
      </rPr>
      <t>*1</t>
    </r>
    <rPh sb="2" eb="3">
      <t>タ</t>
    </rPh>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</si>
  <si>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</si>
  <si>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総合補償</t>
    <rPh sb="0" eb="4">
      <t>ソウゴウホショウ</t>
    </rPh>
    <phoneticPr fontId="4"/>
  </si>
  <si>
    <t>例)2024/4/1、R6/4/1</t>
    <phoneticPr fontId="4"/>
  </si>
  <si>
    <t>例)2024/4/1</t>
    <phoneticPr fontId="4"/>
  </si>
  <si>
    <t>阪神水道企業団 一般競争(指名競争)参加資格審査申請書【測量・建設コンサルタント等】</t>
    <rPh sb="0" eb="2">
      <t>ハンシン</t>
    </rPh>
    <rPh sb="2" eb="4">
      <t>スイドウ</t>
    </rPh>
    <rPh sb="4" eb="6">
      <t>キギョウ</t>
    </rPh>
    <rPh sb="6" eb="7">
      <t>ダン</t>
    </rPh>
    <rPh sb="8" eb="10">
      <t>イッパン</t>
    </rPh>
    <rPh sb="10" eb="12">
      <t>キョウソウ</t>
    </rPh>
    <rPh sb="13" eb="15">
      <t>シメイ</t>
    </rPh>
    <rPh sb="15" eb="17">
      <t>キョウソウ</t>
    </rPh>
    <rPh sb="18" eb="20">
      <t>サンカ</t>
    </rPh>
    <rPh sb="20" eb="22">
      <t>シカク</t>
    </rPh>
    <rPh sb="22" eb="24">
      <t>シンサ</t>
    </rPh>
    <rPh sb="24" eb="27">
      <t>シンセイショ</t>
    </rPh>
    <rPh sb="28" eb="30">
      <t>ソクリョウ</t>
    </rPh>
    <rPh sb="31" eb="33">
      <t>ケンセツ</t>
    </rPh>
    <rPh sb="40" eb="41">
      <t>トウ</t>
    </rPh>
    <phoneticPr fontId="4"/>
  </si>
  <si>
    <t>令和7・8・9年度において、阪神水道企業団で行われる測量・建設コンサルタント等に係る入札に参加する資格の審査を申請します。</t>
    <rPh sb="26" eb="28">
      <t>ソクリョウ</t>
    </rPh>
    <rPh sb="29" eb="31">
      <t>ケンセツ</t>
    </rPh>
    <rPh sb="38" eb="39">
      <t>トウ</t>
    </rPh>
    <phoneticPr fontId="4"/>
  </si>
  <si>
    <t>補償業務管理士</t>
    <rPh sb="0" eb="7">
      <t>ホショウギョウムカンリシ</t>
    </rPh>
    <phoneticPr fontId="1"/>
  </si>
  <si>
    <t>土地調査</t>
    <rPh sb="0" eb="2">
      <t>トチ</t>
    </rPh>
    <rPh sb="2" eb="4">
      <t>チョウサ</t>
    </rPh>
    <phoneticPr fontId="1"/>
  </si>
  <si>
    <t>土地評価</t>
    <rPh sb="0" eb="4">
      <t>トチヒョウカ</t>
    </rPh>
    <phoneticPr fontId="1"/>
  </si>
  <si>
    <t>物件</t>
    <rPh sb="0" eb="2">
      <t>ブッケン</t>
    </rPh>
    <phoneticPr fontId="1"/>
  </si>
  <si>
    <t>機械工作物</t>
    <rPh sb="0" eb="4">
      <t>キカイコウサク</t>
    </rPh>
    <rPh sb="4" eb="5">
      <t>ブツ</t>
    </rPh>
    <phoneticPr fontId="1"/>
  </si>
  <si>
    <t>営業補償・特殊補償</t>
    <rPh sb="0" eb="4">
      <t>エイギョウホショウ</t>
    </rPh>
    <rPh sb="5" eb="7">
      <t>トクシュ</t>
    </rPh>
    <rPh sb="7" eb="9">
      <t>ホショウ</t>
    </rPh>
    <phoneticPr fontId="1"/>
  </si>
  <si>
    <t>事業損失</t>
    <rPh sb="0" eb="4">
      <t>ジギョウソンシツ</t>
    </rPh>
    <phoneticPr fontId="1"/>
  </si>
  <si>
    <t>補償関連</t>
    <rPh sb="0" eb="2">
      <t>ホショウ</t>
    </rPh>
    <rPh sb="2" eb="4">
      <t>カンレン</t>
    </rPh>
    <phoneticPr fontId="1"/>
  </si>
  <si>
    <t>総合補償</t>
    <rPh sb="0" eb="2">
      <t>ソウゴウ</t>
    </rPh>
    <rPh sb="2" eb="4">
      <t>ホショウ</t>
    </rPh>
    <phoneticPr fontId="1"/>
  </si>
  <si>
    <t>例)カブシキガイシャスズキグミ　カンサイエイギョウショ
正式名称を全角カタカナで入力してください。支店・営業所名は、１文字空けて入力してください。</t>
    <phoneticPr fontId="4"/>
  </si>
  <si>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</si>
  <si>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28_阪神水道企業団</t>
  </si>
  <si>
    <t>事業協同組合、企業組合、協業組合等で官公需適格組合証明を受けている場合は番号を入力してください。</t>
    <phoneticPr fontId="4"/>
  </si>
  <si>
    <t>計量証明事業</t>
    <phoneticPr fontId="4"/>
  </si>
  <si>
    <t>濃度（水中・土壌中）</t>
  </si>
  <si>
    <t>音圧</t>
  </si>
  <si>
    <t>振動加速度</t>
  </si>
  <si>
    <t>その他</t>
  </si>
  <si>
    <t>濃度（大気中）</t>
    <phoneticPr fontId="4"/>
  </si>
  <si>
    <t>Ver.7.0.1</t>
    <phoneticPr fontId="4"/>
  </si>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</sst>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74">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532">
    <xf numFmtId="0" fontId="0" fillId="0" borderId="0" xfId="0">
      <alignment vertical="center"/>
    </xf>
    <xf numFmtId="49" fontId="23" fillId="2" borderId="0" xfId="0" applyNumberFormat="1" applyFont="1" applyFill="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4" fontId="23" fillId="2" borderId="18" xfId="0" applyNumberFormat="1" applyFont="1" applyFill="1" applyBorder="1" applyAlignment="1" applyProtection="1">
      <alignment horizontal="left" vertical="center"/>
      <protection locked="0"/>
    </xf>
    <xf numFmtId="14" fontId="23" fillId="2" borderId="57" xfId="0" applyNumberFormat="1" applyFont="1" applyFill="1" applyBorder="1" applyAlignment="1" applyProtection="1">
      <alignment horizontal="left" vertical="center"/>
      <protection locked="0"/>
    </xf>
    <xf numFmtId="49" fontId="23" fillId="2" borderId="66" xfId="12" applyNumberFormat="1" applyFont="1" applyFill="1" applyBorder="1" applyAlignment="1" applyProtection="1">
      <alignment horizontal="center" vertical="center"/>
      <protection locked="0"/>
    </xf>
    <xf numFmtId="49" fontId="23" fillId="2" borderId="61" xfId="12" applyNumberFormat="1" applyFont="1" applyFill="1" applyBorder="1" applyAlignment="1" applyProtection="1">
      <alignment horizontal="center" vertical="center"/>
      <protection locked="0"/>
    </xf>
    <xf numFmtId="49" fontId="23" fillId="2" borderId="67" xfId="12" applyNumberFormat="1" applyFont="1" applyFill="1" applyBorder="1" applyAlignment="1" applyProtection="1">
      <alignment horizontal="center" vertical="center"/>
      <protection locked="0"/>
    </xf>
    <xf numFmtId="38" fontId="23" fillId="2" borderId="70" xfId="6" applyNumberFormat="1" applyFont="1" applyFill="1" applyBorder="1" applyAlignment="1" applyProtection="1">
      <alignment horizontal="right" vertical="center"/>
      <protection locked="0"/>
    </xf>
    <xf numFmtId="38" fontId="23" fillId="2" borderId="68" xfId="6" applyNumberFormat="1" applyFont="1" applyFill="1" applyBorder="1" applyAlignment="1" applyProtection="1">
      <alignment horizontal="right" vertical="center"/>
      <protection locked="0"/>
    </xf>
    <xf numFmtId="38" fontId="23" fillId="2" borderId="63" xfId="6" applyNumberFormat="1" applyFont="1" applyFill="1" applyBorder="1" applyAlignment="1" applyProtection="1">
      <alignment horizontal="right" vertical="center"/>
      <protection locked="0"/>
    </xf>
    <xf numFmtId="49" fontId="23" fillId="2" borderId="16" xfId="0"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49" fontId="23" fillId="2" borderId="8" xfId="0" applyNumberFormat="1" applyFont="1" applyFill="1" applyBorder="1" applyAlignment="1" applyProtection="1">
      <alignment horizontal="left" vertical="center"/>
      <protection locked="0"/>
    </xf>
    <xf numFmtId="49" fontId="23" fillId="2" borderId="9" xfId="0" applyNumberFormat="1" applyFont="1" applyFill="1" applyBorder="1" applyAlignment="1" applyProtection="1">
      <alignment horizontal="left" vertical="center"/>
      <protection locked="0"/>
    </xf>
    <xf numFmtId="49" fontId="23" fillId="2" borderId="10" xfId="0" applyNumberFormat="1" applyFont="1" applyFill="1" applyBorder="1" applyAlignment="1" applyProtection="1">
      <alignment horizontal="left" vertical="center"/>
      <protection locked="0"/>
    </xf>
    <xf numFmtId="49" fontId="23" fillId="2" borderId="16" xfId="12" applyNumberFormat="1" applyFont="1" applyFill="1" applyBorder="1" applyAlignment="1" applyProtection="1">
      <alignment horizontal="center" vertical="center"/>
      <protection locked="0"/>
    </xf>
    <xf numFmtId="49" fontId="23" fillId="2" borderId="11" xfId="12" applyNumberFormat="1" applyFont="1" applyFill="1" applyBorder="1" applyAlignment="1" applyProtection="1">
      <alignment horizontal="center" vertical="center"/>
      <protection locked="0"/>
    </xf>
    <xf numFmtId="49" fontId="23" fillId="2" borderId="15" xfId="12" applyNumberFormat="1" applyFont="1" applyFill="1" applyBorder="1" applyAlignment="1" applyProtection="1">
      <alignment horizontal="center" vertical="center"/>
      <protection locked="0"/>
    </xf>
    <xf numFmtId="49" fontId="23" fillId="2" borderId="6" xfId="12" applyNumberFormat="1" applyFont="1" applyFill="1" applyBorder="1" applyAlignment="1" applyProtection="1">
      <alignment horizontal="center" vertical="center"/>
      <protection locked="0"/>
    </xf>
    <xf numFmtId="49" fontId="23" fillId="2" borderId="44" xfId="12" applyNumberFormat="1" applyFont="1" applyFill="1" applyBorder="1" applyAlignment="1" applyProtection="1">
      <alignment horizontal="center" vertical="center"/>
      <protection locked="0"/>
    </xf>
    <xf numFmtId="49" fontId="23" fillId="2" borderId="43" xfId="12" applyNumberFormat="1" applyFont="1" applyFill="1" applyBorder="1" applyAlignment="1" applyProtection="1">
      <alignment horizontal="center" vertical="center"/>
      <protection locked="0"/>
    </xf>
    <xf numFmtId="0" fontId="23" fillId="2" borderId="11" xfId="12" applyFont="1" applyFill="1" applyBorder="1" applyAlignment="1" applyProtection="1">
      <alignment horizontal="center" vertical="center"/>
      <protection locked="0"/>
    </xf>
    <xf numFmtId="49" fontId="23" fillId="2" borderId="16" xfId="6" applyNumberFormat="1" applyFont="1" applyFill="1" applyBorder="1" applyAlignment="1" applyProtection="1">
      <alignment horizontal="left" vertical="center"/>
      <protection locked="0"/>
    </xf>
    <xf numFmtId="0" fontId="23" fillId="2" borderId="9" xfId="6" applyFont="1" applyFill="1" applyBorder="1" applyAlignment="1" applyProtection="1">
      <alignment horizontal="left" vertical="center"/>
      <protection locked="0"/>
    </xf>
    <xf numFmtId="0" fontId="23" fillId="2" borderId="10" xfId="6" applyFont="1" applyFill="1" applyBorder="1" applyAlignment="1" applyProtection="1">
      <alignment horizontal="left" vertical="center"/>
      <protection locked="0"/>
    </xf>
    <xf numFmtId="38" fontId="23" fillId="2" borderId="8" xfId="6" applyNumberFormat="1" applyFont="1" applyFill="1" applyBorder="1" applyAlignment="1" applyProtection="1">
      <alignment horizontal="right" vertical="center"/>
      <protection locked="0"/>
    </xf>
    <xf numFmtId="182" fontId="23" fillId="2" borderId="9" xfId="6" applyNumberFormat="1" applyFont="1" applyFill="1" applyBorder="1" applyAlignment="1" applyProtection="1">
      <alignment horizontal="right" vertical="center"/>
      <protection locked="0"/>
    </xf>
    <xf numFmtId="182" fontId="23" fillId="2" borderId="11" xfId="6" applyNumberFormat="1" applyFont="1" applyFill="1" applyBorder="1" applyAlignment="1" applyProtection="1">
      <alignment horizontal="right" vertical="center"/>
      <protection locked="0"/>
    </xf>
    <xf numFmtId="49" fontId="23" fillId="2" borderId="9" xfId="6" applyNumberFormat="1" applyFont="1" applyFill="1" applyBorder="1" applyAlignment="1" applyProtection="1">
      <alignment horizontal="left" vertical="center"/>
      <protection locked="0"/>
    </xf>
    <xf numFmtId="49" fontId="23" fillId="2" borderId="10" xfId="6" applyNumberFormat="1" applyFont="1" applyFill="1" applyBorder="1" applyAlignment="1" applyProtection="1">
      <alignment horizontal="left" vertical="center"/>
      <protection locked="0"/>
    </xf>
    <xf numFmtId="49" fontId="23" fillId="2" borderId="3" xfId="0" applyNumberFormat="1" applyFont="1" applyFill="1" applyBorder="1" applyAlignment="1" applyProtection="1">
      <alignment horizontal="left" vertical="center"/>
      <protection locked="0"/>
    </xf>
    <xf numFmtId="49" fontId="23" fillId="2" borderId="4" xfId="0" applyNumberFormat="1" applyFont="1" applyFill="1" applyBorder="1" applyAlignment="1" applyProtection="1">
      <alignment horizontal="left" vertical="center"/>
      <protection locked="0"/>
    </xf>
    <xf numFmtId="49" fontId="23" fillId="2" borderId="5" xfId="0" applyNumberFormat="1" applyFont="1" applyFill="1" applyBorder="1" applyAlignment="1" applyProtection="1">
      <alignment horizontal="left" vertical="center"/>
      <protection locked="0"/>
    </xf>
    <xf numFmtId="14" fontId="23" fillId="2" borderId="8" xfId="0" applyNumberFormat="1" applyFont="1" applyFill="1" applyBorder="1" applyAlignment="1" applyProtection="1">
      <alignment horizontal="left" vertical="center"/>
      <protection locked="0"/>
    </xf>
    <xf numFmtId="177" fontId="23" fillId="2" borderId="9" xfId="0" applyNumberFormat="1" applyFont="1" applyFill="1" applyBorder="1" applyAlignment="1" applyProtection="1">
      <alignment horizontal="left" vertical="center"/>
      <protection locked="0"/>
    </xf>
    <xf numFmtId="177" fontId="23" fillId="2" borderId="11" xfId="0" applyNumberFormat="1" applyFont="1" applyFill="1" applyBorder="1" applyAlignment="1" applyProtection="1">
      <alignment horizontal="left" vertical="center"/>
      <protection locked="0"/>
    </xf>
    <xf numFmtId="49" fontId="23" fillId="2" borderId="44" xfId="6" applyNumberFormat="1" applyFont="1" applyFill="1" applyBorder="1" applyAlignment="1" applyProtection="1">
      <alignment horizontal="left" vertical="center"/>
      <protection locked="0"/>
    </xf>
    <xf numFmtId="0" fontId="23" fillId="2" borderId="13" xfId="6" applyFont="1" applyFill="1" applyBorder="1" applyAlignment="1" applyProtection="1">
      <alignment horizontal="left" vertical="center"/>
      <protection locked="0"/>
    </xf>
    <xf numFmtId="0" fontId="23" fillId="2" borderId="14" xfId="6" applyFont="1" applyFill="1" applyBorder="1" applyAlignment="1" applyProtection="1">
      <alignment horizontal="left" vertical="center"/>
      <protection locked="0"/>
    </xf>
    <xf numFmtId="14" fontId="23" fillId="2" borderId="0" xfId="0" applyNumberFormat="1" applyFont="1" applyFill="1" applyAlignment="1" applyProtection="1">
      <alignment horizontal="left" vertical="center"/>
      <protection locked="0"/>
    </xf>
    <xf numFmtId="38" fontId="23" fillId="2" borderId="0" xfId="0" applyNumberFormat="1" applyFont="1" applyFill="1" applyAlignment="1" applyProtection="1">
      <alignment horizontal="left" vertical="center"/>
      <protection locked="0"/>
    </xf>
    <xf numFmtId="38" fontId="23" fillId="2" borderId="16" xfId="1" applyNumberFormat="1" applyFont="1" applyFill="1" applyBorder="1" applyAlignment="1" applyProtection="1">
      <alignment horizontal="right" vertical="center"/>
      <protection locked="0"/>
    </xf>
    <xf numFmtId="178" fontId="23" fillId="2" borderId="9" xfId="1" applyNumberFormat="1" applyFont="1" applyFill="1" applyBorder="1" applyAlignment="1" applyProtection="1">
      <alignment horizontal="right" vertical="center"/>
      <protection locked="0"/>
    </xf>
    <xf numFmtId="178" fontId="23" fillId="2" borderId="11" xfId="1" applyNumberFormat="1" applyFont="1" applyFill="1" applyBorder="1" applyAlignment="1" applyProtection="1">
      <alignment horizontal="right" vertical="center"/>
      <protection locked="0"/>
    </xf>
    <xf numFmtId="38" fontId="23" fillId="2" borderId="58" xfId="1" applyNumberFormat="1" applyFont="1" applyFill="1" applyBorder="1" applyAlignment="1" applyProtection="1">
      <alignment horizontal="right" vertical="center"/>
      <protection locked="0"/>
    </xf>
    <xf numFmtId="38" fontId="23" fillId="2" borderId="49" xfId="1" applyNumberFormat="1" applyFont="1" applyFill="1" applyBorder="1" applyAlignment="1" applyProtection="1">
      <alignment horizontal="right" vertical="center"/>
      <protection locked="0"/>
    </xf>
    <xf numFmtId="182" fontId="23" fillId="2" borderId="9" xfId="1" applyNumberFormat="1" applyFont="1" applyFill="1" applyBorder="1" applyAlignment="1" applyProtection="1">
      <alignment horizontal="right" vertical="center"/>
      <protection locked="0"/>
    </xf>
    <xf numFmtId="182" fontId="23" fillId="2" borderId="11" xfId="1" applyNumberFormat="1" applyFont="1" applyFill="1" applyBorder="1" applyAlignment="1" applyProtection="1">
      <alignment horizontal="right" vertical="center"/>
      <protection locked="0"/>
    </xf>
    <xf numFmtId="38" fontId="23" fillId="2" borderId="3" xfId="1" applyNumberFormat="1" applyFont="1" applyFill="1" applyBorder="1" applyAlignment="1" applyProtection="1">
      <alignment horizontal="right" vertical="center"/>
      <protection locked="0"/>
    </xf>
    <xf numFmtId="178" fontId="23" fillId="2" borderId="6" xfId="1" applyNumberFormat="1" applyFont="1" applyFill="1" applyBorder="1" applyAlignment="1" applyProtection="1">
      <alignment horizontal="right" vertical="center"/>
      <protection locked="0"/>
    </xf>
    <xf numFmtId="38" fontId="23" fillId="2" borderId="15" xfId="1" applyNumberFormat="1" applyFont="1" applyFill="1" applyBorder="1" applyAlignment="1" applyProtection="1">
      <alignment horizontal="right" vertical="center"/>
      <protection locked="0"/>
    </xf>
    <xf numFmtId="178" fontId="23" fillId="2" borderId="4" xfId="1" applyNumberFormat="1" applyFont="1" applyFill="1" applyBorder="1" applyAlignment="1" applyProtection="1">
      <alignment horizontal="right" vertical="center"/>
      <protection locked="0"/>
    </xf>
    <xf numFmtId="38" fontId="23" fillId="2" borderId="9" xfId="1" applyNumberFormat="1" applyFont="1" applyFill="1" applyBorder="1" applyAlignment="1" applyProtection="1">
      <alignment horizontal="right" vertical="center"/>
      <protection locked="0"/>
    </xf>
    <xf numFmtId="38" fontId="23" fillId="2" borderId="10" xfId="1" applyNumberFormat="1" applyFont="1" applyFill="1" applyBorder="1" applyAlignment="1" applyProtection="1">
      <alignment horizontal="right" vertical="center"/>
      <protection locked="0"/>
    </xf>
    <xf numFmtId="14" fontId="23" fillId="2" borderId="15" xfId="0" applyNumberFormat="1" applyFont="1" applyFill="1" applyBorder="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38" fontId="23" fillId="2" borderId="47" xfId="1" applyNumberFormat="1" applyFont="1" applyFill="1" applyBorder="1" applyAlignment="1" applyProtection="1">
      <alignment horizontal="right" vertical="center"/>
      <protection locked="0"/>
    </xf>
    <xf numFmtId="178" fontId="23" fillId="2" borderId="48" xfId="1" applyNumberFormat="1" applyFont="1" applyFill="1" applyBorder="1" applyAlignment="1" applyProtection="1">
      <alignment horizontal="right" vertical="center"/>
      <protection locked="0"/>
    </xf>
    <xf numFmtId="178" fontId="23" fillId="2" borderId="49" xfId="1" applyNumberFormat="1" applyFont="1" applyFill="1" applyBorder="1" applyAlignment="1" applyProtection="1">
      <alignment horizontal="right" vertical="center"/>
      <protection locked="0"/>
    </xf>
    <xf numFmtId="14" fontId="23" fillId="2" borderId="12" xfId="0" applyNumberFormat="1" applyFont="1" applyFill="1" applyBorder="1" applyAlignment="1" applyProtection="1">
      <alignment horizontal="left" vertical="center"/>
      <protection locked="0"/>
    </xf>
    <xf numFmtId="177" fontId="23" fillId="2" borderId="13" xfId="0" applyNumberFormat="1" applyFont="1" applyFill="1" applyBorder="1" applyAlignment="1" applyProtection="1">
      <alignment horizontal="left" vertical="center"/>
      <protection locked="0"/>
    </xf>
    <xf numFmtId="177" fontId="23" fillId="2" borderId="43" xfId="0" applyNumberFormat="1" applyFont="1" applyFill="1" applyBorder="1" applyAlignment="1" applyProtection="1">
      <alignment horizontal="left" vertical="center"/>
      <protection locked="0"/>
    </xf>
    <xf numFmtId="38" fontId="23" fillId="2" borderId="44" xfId="1" applyNumberFormat="1" applyFont="1" applyFill="1" applyBorder="1" applyAlignment="1" applyProtection="1">
      <alignment horizontal="right" vertical="center"/>
      <protection locked="0"/>
    </xf>
    <xf numFmtId="182" fontId="23" fillId="2" borderId="13" xfId="1" applyNumberFormat="1" applyFont="1" applyFill="1" applyBorder="1" applyAlignment="1" applyProtection="1">
      <alignment horizontal="right" vertical="center"/>
      <protection locked="0"/>
    </xf>
    <xf numFmtId="182" fontId="23" fillId="2" borderId="43" xfId="1" applyNumberFormat="1" applyFont="1" applyFill="1" applyBorder="1" applyAlignment="1" applyProtection="1">
      <alignment horizontal="right" vertical="center"/>
      <protection locked="0"/>
    </xf>
    <xf numFmtId="38" fontId="23" fillId="2" borderId="8" xfId="1" applyNumberFormat="1" applyFont="1" applyFill="1" applyBorder="1" applyAlignment="1" applyProtection="1">
      <alignment horizontal="right" vertical="center"/>
      <protection locked="0"/>
    </xf>
    <xf numFmtId="38" fontId="23" fillId="2" borderId="11" xfId="1" applyNumberFormat="1" applyFont="1" applyFill="1" applyBorder="1" applyAlignment="1" applyProtection="1">
      <alignment horizontal="right" vertical="center"/>
      <protection locked="0"/>
    </xf>
    <xf numFmtId="49" fontId="23" fillId="2" borderId="45" xfId="2" applyNumberFormat="1" applyFont="1" applyFill="1" applyBorder="1" applyAlignment="1" applyProtection="1">
      <alignment horizontal="center" vertical="center"/>
      <protection locked="0"/>
    </xf>
    <xf numFmtId="49" fontId="23" fillId="2" borderId="31" xfId="2" applyNumberFormat="1" applyFont="1" applyFill="1" applyBorder="1" applyAlignment="1" applyProtection="1">
      <alignment horizontal="center" vertical="center"/>
      <protection locked="0"/>
    </xf>
    <xf numFmtId="49" fontId="23" fillId="2" borderId="46" xfId="2" applyNumberFormat="1" applyFont="1" applyFill="1" applyBorder="1" applyAlignment="1" applyProtection="1">
      <alignment horizontal="center" vertical="center"/>
      <protection locked="0"/>
    </xf>
    <xf numFmtId="49" fontId="23" fillId="2" borderId="22" xfId="2" applyNumberFormat="1" applyFont="1" applyFill="1" applyBorder="1" applyAlignment="1" applyProtection="1">
      <alignment horizontal="center" vertical="center"/>
      <protection locked="0"/>
    </xf>
    <xf numFmtId="49" fontId="23" fillId="2" borderId="18" xfId="2" applyNumberFormat="1" applyFont="1" applyFill="1" applyBorder="1" applyAlignment="1" applyProtection="1">
      <alignment horizontal="center" vertical="center"/>
      <protection locked="0"/>
    </xf>
    <xf numFmtId="49" fontId="23" fillId="2" borderId="19" xfId="2" applyNumberFormat="1" applyFont="1" applyFill="1" applyBorder="1" applyAlignment="1" applyProtection="1">
      <alignment horizontal="center" vertical="center"/>
      <protection locked="0"/>
    </xf>
    <xf numFmtId="38" fontId="23" fillId="2" borderId="16" xfId="0" applyNumberFormat="1" applyFont="1" applyFill="1" applyBorder="1" applyAlignment="1" applyProtection="1">
      <alignment horizontal="right" vertical="center"/>
      <protection locked="0"/>
    </xf>
    <xf numFmtId="40" fontId="23" fillId="2" borderId="9" xfId="0" applyNumberFormat="1" applyFont="1" applyFill="1" applyBorder="1" applyAlignment="1" applyProtection="1">
      <alignment horizontal="right" vertical="center"/>
      <protection locked="0"/>
    </xf>
    <xf numFmtId="49" fontId="23" fillId="2" borderId="0" xfId="0" applyNumberFormat="1" applyFont="1" applyFill="1" applyAlignment="1" applyProtection="1">
      <alignment horizontal="left" vertical="center"/>
      <protection locked="0"/>
    </xf>
    <xf numFmtId="177" fontId="23" fillId="2" borderId="0" xfId="0" applyNumberFormat="1" applyFont="1" applyFill="1" applyAlignment="1" applyProtection="1">
      <alignment horizontal="left" vertical="center"/>
      <protection locked="0"/>
    </xf>
    <xf numFmtId="38" fontId="23" fillId="2" borderId="0" xfId="0" applyNumberFormat="1" applyFont="1" applyFill="1" applyAlignment="1" applyProtection="1">
      <alignment horizontal="right" vertical="center"/>
      <protection locked="0"/>
    </xf>
    <xf numFmtId="182" fontId="23" fillId="2" borderId="4" xfId="1" applyNumberFormat="1" applyFont="1" applyFill="1" applyBorder="1" applyAlignment="1" applyProtection="1">
      <alignment horizontal="right" vertical="center"/>
      <protection locked="0"/>
    </xf>
    <xf numFmtId="182" fontId="23" fillId="2" borderId="6" xfId="1" applyNumberFormat="1" applyFont="1" applyFill="1" applyBorder="1" applyAlignment="1" applyProtection="1">
      <alignment horizontal="right" vertical="center"/>
      <protection locked="0"/>
    </xf>
    <xf numFmtId="38" fontId="23" fillId="2" borderId="48" xfId="1" applyNumberFormat="1" applyFont="1" applyFill="1" applyBorder="1" applyAlignment="1" applyProtection="1">
      <alignment horizontal="right" vertical="center"/>
      <protection locked="0"/>
    </xf>
    <xf numFmtId="38" fontId="23" fillId="2" borderId="59" xfId="1" applyNumberFormat="1" applyFont="1" applyFill="1" applyBorder="1" applyAlignment="1" applyProtection="1">
      <alignment horizontal="right" vertical="center"/>
      <protection locked="0"/>
    </xf>
    <xf numFmtId="49" fontId="23" fillId="2" borderId="15" xfId="2" applyNumberFormat="1" applyFont="1" applyFill="1" applyBorder="1" applyAlignment="1" applyProtection="1">
      <alignment horizontal="center" vertical="center"/>
      <protection locked="0"/>
    </xf>
    <xf numFmtId="49" fontId="23" fillId="2" borderId="4" xfId="2" applyNumberFormat="1" applyFont="1" applyFill="1" applyBorder="1" applyAlignment="1" applyProtection="1">
      <alignment horizontal="center" vertical="center"/>
      <protection locked="0"/>
    </xf>
    <xf numFmtId="49" fontId="23" fillId="2" borderId="6" xfId="2" applyNumberFormat="1" applyFont="1" applyFill="1" applyBorder="1" applyAlignment="1" applyProtection="1">
      <alignment horizontal="center" vertical="center"/>
      <protection locked="0"/>
    </xf>
    <xf numFmtId="49" fontId="23" fillId="2" borderId="16" xfId="2" applyNumberFormat="1" applyFont="1" applyFill="1" applyBorder="1" applyAlignment="1" applyProtection="1">
      <alignment horizontal="center" vertical="center"/>
      <protection locked="0"/>
    </xf>
    <xf numFmtId="49" fontId="23" fillId="2" borderId="9" xfId="2" applyNumberFormat="1" applyFont="1" applyFill="1" applyBorder="1" applyAlignment="1" applyProtection="1">
      <alignment horizontal="center" vertical="center"/>
      <protection locked="0"/>
    </xf>
    <xf numFmtId="49" fontId="23" fillId="2" borderId="11" xfId="2" applyNumberFormat="1" applyFont="1" applyFill="1" applyBorder="1" applyAlignment="1" applyProtection="1">
      <alignment horizontal="center" vertical="center"/>
      <protection locked="0"/>
    </xf>
    <xf numFmtId="49" fontId="23" fillId="2" borderId="0" xfId="0" applyNumberFormat="1" applyFont="1" applyFill="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182" fontId="23" fillId="2" borderId="0" xfId="0" applyNumberFormat="1" applyFont="1" applyFill="1" applyAlignment="1" applyProtection="1">
      <alignment horizontal="left" vertical="center"/>
      <protection locked="0"/>
    </xf>
    <xf numFmtId="0" fontId="23" fillId="2" borderId="0" xfId="0" applyFont="1" applyFill="1" applyAlignment="1" applyProtection="1">
      <alignment horizontal="left" vertical="center"/>
      <protection locked="0"/>
    </xf>
    <xf numFmtId="185" fontId="23" fillId="2" borderId="0" xfId="0" applyNumberFormat="1" applyFont="1" applyFill="1" applyAlignment="1" applyProtection="1">
      <alignment horizontal="left" vertical="center"/>
      <protection locked="0"/>
    </xf>
    <xf numFmtId="181" fontId="23" fillId="2" borderId="0" xfId="0" applyNumberFormat="1" applyFont="1" applyFill="1" applyAlignment="1" applyProtection="1">
      <alignment horizontal="left" vertical="center"/>
      <protection locked="0"/>
    </xf>
    <xf numFmtId="178" fontId="23" fillId="2" borderId="0" xfId="0" applyNumberFormat="1" applyFont="1" applyFill="1" applyAlignment="1" applyProtection="1">
      <alignment horizontal="left" vertical="center"/>
      <protection locked="0"/>
    </xf>
    <xf numFmtId="178" fontId="23" fillId="2" borderId="5" xfId="1" applyNumberFormat="1" applyFont="1" applyFill="1" applyBorder="1" applyAlignment="1" applyProtection="1">
      <alignment horizontal="right" vertical="center"/>
      <protection locked="0"/>
    </xf>
    <xf numFmtId="38" fontId="23" fillId="2" borderId="4" xfId="1" applyNumberFormat="1" applyFont="1" applyFill="1" applyBorder="1" applyAlignment="1" applyProtection="1">
      <alignment horizontal="right" vertical="center"/>
      <protection locked="0"/>
    </xf>
    <xf numFmtId="38" fontId="23" fillId="2" borderId="5" xfId="1" applyNumberFormat="1" applyFont="1" applyFill="1" applyBorder="1" applyAlignment="1" applyProtection="1">
      <alignment horizontal="right" vertical="center"/>
      <protection locked="0"/>
    </xf>
    <xf numFmtId="38" fontId="23" fillId="2" borderId="6" xfId="1" applyNumberFormat="1" applyFont="1" applyFill="1" applyBorder="1" applyAlignment="1" applyProtection="1">
      <alignment horizontal="right" vertical="center"/>
      <protection locked="0"/>
    </xf>
    <xf numFmtId="178" fontId="23" fillId="2" borderId="10" xfId="1" applyNumberFormat="1" applyFont="1" applyFill="1" applyBorder="1" applyAlignment="1" applyProtection="1">
      <alignment horizontal="right" vertical="center"/>
      <protection locked="0"/>
    </xf>
    <xf numFmtId="38" fontId="23" fillId="2" borderId="44" xfId="0" applyNumberFormat="1" applyFont="1" applyFill="1" applyBorder="1" applyAlignment="1" applyProtection="1">
      <alignment horizontal="right" vertical="center"/>
      <protection locked="0"/>
    </xf>
    <xf numFmtId="40" fontId="23" fillId="2" borderId="13" xfId="0" applyNumberFormat="1" applyFont="1" applyFill="1" applyBorder="1" applyAlignment="1" applyProtection="1">
      <alignment horizontal="right" vertical="center"/>
      <protection locked="0"/>
    </xf>
    <xf numFmtId="38" fontId="23" fillId="2" borderId="9" xfId="0" applyNumberFormat="1" applyFont="1" applyFill="1" applyBorder="1" applyAlignment="1" applyProtection="1">
      <alignment horizontal="left" vertical="center"/>
      <protection locked="0"/>
    </xf>
    <xf numFmtId="49" fontId="23" fillId="2" borderId="11" xfId="0" applyNumberFormat="1" applyFont="1" applyFill="1" applyBorder="1" applyAlignment="1" applyProtection="1">
      <alignment horizontal="left" vertical="center"/>
      <protection locked="0"/>
    </xf>
    <xf numFmtId="49" fontId="23" fillId="2" borderId="44" xfId="0" applyNumberFormat="1" applyFont="1" applyFill="1" applyBorder="1" applyAlignment="1" applyProtection="1">
      <alignment horizontal="left" vertical="center"/>
      <protection locked="0"/>
    </xf>
    <xf numFmtId="49" fontId="23" fillId="2" borderId="13" xfId="0" applyNumberFormat="1" applyFont="1" applyFill="1" applyBorder="1" applyAlignment="1" applyProtection="1">
      <alignment horizontal="left" vertical="center"/>
      <protection locked="0"/>
    </xf>
    <xf numFmtId="38" fontId="23" fillId="2" borderId="13" xfId="0" applyNumberFormat="1" applyFont="1" applyFill="1" applyBorder="1" applyAlignment="1" applyProtection="1">
      <alignment horizontal="left" vertical="center"/>
      <protection locked="0"/>
    </xf>
    <xf numFmtId="49" fontId="23" fillId="2" borderId="43" xfId="0" applyNumberFormat="1" applyFont="1" applyFill="1" applyBorder="1" applyAlignment="1" applyProtection="1">
      <alignment horizontal="left" vertical="center"/>
      <protection locked="0"/>
    </xf>
    <xf numFmtId="14" fontId="23" fillId="2" borderId="44" xfId="0" applyNumberFormat="1" applyFont="1" applyFill="1" applyBorder="1" applyAlignment="1" applyProtection="1">
      <alignment horizontal="left" vertical="center"/>
      <protection locked="0"/>
    </xf>
    <xf numFmtId="14" fontId="23" fillId="2" borderId="13" xfId="0" applyNumberFormat="1" applyFont="1" applyFill="1" applyBorder="1" applyAlignment="1" applyProtection="1">
      <alignment horizontal="left" vertical="center"/>
      <protection locked="0"/>
    </xf>
    <xf numFmtId="178" fontId="23" fillId="2" borderId="59" xfId="1" applyNumberFormat="1" applyFont="1" applyFill="1" applyBorder="1" applyAlignment="1" applyProtection="1">
      <alignment horizontal="right" vertical="center"/>
      <protection locked="0"/>
    </xf>
    <xf numFmtId="38" fontId="23" fillId="2" borderId="3" xfId="6" applyNumberFormat="1" applyFont="1" applyFill="1" applyBorder="1" applyAlignment="1" applyProtection="1">
      <alignment horizontal="right" vertical="center"/>
      <protection locked="0"/>
    </xf>
    <xf numFmtId="182" fontId="23" fillId="2" borderId="4" xfId="6" applyNumberFormat="1" applyFont="1" applyFill="1" applyBorder="1" applyAlignment="1" applyProtection="1">
      <alignment horizontal="right" vertical="center"/>
      <protection locked="0"/>
    </xf>
    <xf numFmtId="182" fontId="23" fillId="2" borderId="6" xfId="6" applyNumberFormat="1" applyFont="1" applyFill="1" applyBorder="1" applyAlignment="1" applyProtection="1">
      <alignment horizontal="right" vertical="center"/>
      <protection locked="0"/>
    </xf>
    <xf numFmtId="14" fontId="23" fillId="2" borderId="3" xfId="0" applyNumberFormat="1" applyFont="1" applyFill="1" applyBorder="1" applyAlignment="1" applyProtection="1">
      <alignment horizontal="left" vertical="center"/>
      <protection locked="0"/>
    </xf>
    <xf numFmtId="177" fontId="23" fillId="2" borderId="4" xfId="0" applyNumberFormat="1" applyFont="1" applyFill="1" applyBorder="1" applyAlignment="1" applyProtection="1">
      <alignment horizontal="left" vertical="center"/>
      <protection locked="0"/>
    </xf>
    <xf numFmtId="177" fontId="23" fillId="2" borderId="6" xfId="0" applyNumberFormat="1" applyFont="1" applyFill="1" applyBorder="1" applyAlignment="1" applyProtection="1">
      <alignment horizontal="left" vertical="center"/>
      <protection locked="0"/>
    </xf>
    <xf numFmtId="49" fontId="23" fillId="2" borderId="12" xfId="0" applyNumberFormat="1" applyFont="1" applyFill="1" applyBorder="1" applyAlignment="1" applyProtection="1">
      <alignment horizontal="left" vertical="center"/>
      <protection locked="0"/>
    </xf>
    <xf numFmtId="49" fontId="23" fillId="2" borderId="14" xfId="0" applyNumberFormat="1" applyFont="1" applyFill="1" applyBorder="1" applyAlignment="1" applyProtection="1">
      <alignment horizontal="left" vertical="center"/>
      <protection locked="0"/>
    </xf>
    <xf numFmtId="49" fontId="23" fillId="2" borderId="12" xfId="6" applyNumberFormat="1" applyFont="1" applyFill="1" applyBorder="1" applyAlignment="1" applyProtection="1">
      <alignment horizontal="left" vertical="center"/>
      <protection locked="0"/>
    </xf>
    <xf numFmtId="38" fontId="23" fillId="2" borderId="12" xfId="6" applyNumberFormat="1" applyFont="1" applyFill="1" applyBorder="1" applyAlignment="1" applyProtection="1">
      <alignment horizontal="right" vertical="center"/>
      <protection locked="0"/>
    </xf>
    <xf numFmtId="182" fontId="23" fillId="2" borderId="13" xfId="6" applyNumberFormat="1" applyFont="1" applyFill="1" applyBorder="1" applyAlignment="1" applyProtection="1">
      <alignment horizontal="right" vertical="center"/>
      <protection locked="0"/>
    </xf>
    <xf numFmtId="182" fontId="23" fillId="2" borderId="43" xfId="6" applyNumberFormat="1" applyFont="1" applyFill="1" applyBorder="1" applyAlignment="1" applyProtection="1">
      <alignment horizontal="right" vertical="center"/>
      <protection locked="0"/>
    </xf>
    <xf numFmtId="49" fontId="23" fillId="2" borderId="25" xfId="12" applyNumberFormat="1" applyFont="1" applyFill="1" applyBorder="1" applyAlignment="1" applyProtection="1">
      <alignment horizontal="center" vertical="center"/>
      <protection locked="0"/>
    </xf>
    <xf numFmtId="49" fontId="23" fillId="2" borderId="38" xfId="12" applyNumberFormat="1" applyFont="1" applyFill="1" applyBorder="1" applyAlignment="1" applyProtection="1">
      <alignment horizontal="center" vertical="center"/>
      <protection locked="0"/>
    </xf>
    <xf numFmtId="0" fontId="23" fillId="2" borderId="6" xfId="12" applyFont="1" applyFill="1" applyBorder="1" applyAlignment="1" applyProtection="1">
      <alignment horizontal="center" vertical="center"/>
      <protection locked="0"/>
    </xf>
    <xf numFmtId="49" fontId="23" fillId="2" borderId="0" xfId="2" applyNumberFormat="1" applyFont="1" applyFill="1" applyAlignment="1" applyProtection="1">
      <alignment horizontal="left" vertical="top" wrapText="1"/>
      <protection locked="0"/>
    </xf>
    <xf numFmtId="0" fontId="23" fillId="2" borderId="0" xfId="2" applyFont="1" applyFill="1" applyAlignment="1" applyProtection="1">
      <alignment horizontal="left" vertical="top" wrapText="1"/>
      <protection locked="0"/>
    </xf>
    <xf numFmtId="49" fontId="23" fillId="2" borderId="4" xfId="12" applyNumberFormat="1" applyFont="1" applyFill="1" applyBorder="1" applyAlignment="1" applyProtection="1">
      <alignment horizontal="center" vertical="center"/>
      <protection locked="0"/>
    </xf>
    <xf numFmtId="49" fontId="23" fillId="2" borderId="9" xfId="12" applyNumberFormat="1" applyFont="1" applyFill="1" applyBorder="1" applyAlignment="1" applyProtection="1">
      <alignment horizontal="center" vertical="center"/>
      <protection locked="0"/>
    </xf>
    <xf numFmtId="49" fontId="23" fillId="2" borderId="13" xfId="12" applyNumberFormat="1" applyFont="1" applyFill="1" applyBorder="1" applyAlignment="1" applyProtection="1">
      <alignment horizontal="center" vertical="center"/>
      <protection locked="0"/>
    </xf>
    <xf numFmtId="0" fontId="23" fillId="2" borderId="13" xfId="0" applyFont="1" applyFill="1" applyBorder="1" applyAlignment="1" applyProtection="1">
      <alignment horizontal="left" vertical="center"/>
      <protection locked="0"/>
    </xf>
    <xf numFmtId="0" fontId="23" fillId="2" borderId="14" xfId="0" applyFont="1" applyFill="1" applyBorder="1" applyAlignment="1" applyProtection="1">
      <alignment horizontal="left" vertical="center"/>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20" xfId="2" applyFont="1" applyBorder="1" applyProtection="1">
      <alignment vertical="center"/>
    </xf>
    <xf numFmtId="0" fontId="15" fillId="0" borderId="21" xfId="2" applyFont="1" applyBorder="1" applyProtection="1">
      <alignment vertical="center"/>
    </xf>
    <xf numFmtId="0" fontId="15" fillId="0" borderId="23" xfId="2" applyFont="1" applyBorder="1" applyProtection="1">
      <alignment vertical="center"/>
    </xf>
    <xf numFmtId="0" fontId="15" fillId="0" borderId="24" xfId="2" applyFont="1" applyBorder="1" applyProtection="1">
      <alignment vertical="center"/>
    </xf>
    <xf numFmtId="0" fontId="15" fillId="0" borderId="0" xfId="2" applyFont="1" applyProtection="1">
      <alignment vertical="center"/>
    </xf>
    <xf numFmtId="0" fontId="15" fillId="0" borderId="26" xfId="2" applyFont="1" applyBorder="1" applyProtection="1">
      <alignment vertical="center"/>
    </xf>
    <xf numFmtId="0" fontId="15" fillId="0" borderId="22"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0" fontId="16" fillId="0" borderId="24" xfId="0" applyFont="1" applyBorder="1" applyProtection="1">
      <alignment vertical="center"/>
    </xf>
    <xf numFmtId="0" fontId="16"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7" fillId="0" borderId="0" xfId="0" applyFont="1" applyAlignment="1" applyProtection="1">
      <alignment horizontal="right" vertical="top"/>
    </xf>
    <xf numFmtId="0" fontId="17" fillId="0" borderId="0" xfId="0" applyFont="1" applyAlignment="1" applyProtection="1">
      <alignment vertical="top"/>
    </xf>
    <xf numFmtId="0" fontId="11" fillId="0" borderId="26"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4" xfId="0" applyFont="1" applyBorder="1" applyProtection="1">
      <alignment vertical="center"/>
    </xf>
    <xf numFmtId="177" fontId="17" fillId="0" borderId="0" xfId="0" applyNumberFormat="1" applyFont="1" applyAlignment="1" applyProtection="1">
      <alignment vertical="top"/>
    </xf>
    <xf numFmtId="0" fontId="19" fillId="0" borderId="26"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0" fontId="19" fillId="0" borderId="18" xfId="0" applyFont="1" applyBorder="1" applyAlignment="1" applyProtection="1">
      <alignment vertical="top"/>
    </xf>
    <xf numFmtId="49" fontId="19" fillId="0" borderId="18" xfId="0" applyNumberFormat="1" applyFont="1" applyBorder="1" applyAlignment="1" applyProtection="1">
      <alignment vertical="top"/>
    </xf>
    <xf numFmtId="0" fontId="11" fillId="0" borderId="19"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18" fillId="0" borderId="0" xfId="0" applyFont="1" applyAlignment="1" applyProtection="1">
      <alignment vertical="top" wrapText="1"/>
    </xf>
    <xf numFmtId="0" fontId="11" fillId="0" borderId="0" xfId="0"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8" xfId="0" applyFont="1" applyBorder="1" applyAlignment="1" applyProtection="1">
      <alignment horizontal="right" vertical="top"/>
    </xf>
    <xf numFmtId="0" fontId="17" fillId="0" borderId="18" xfId="0" applyFont="1" applyBorder="1" applyAlignment="1" applyProtection="1">
      <alignment vertical="top"/>
    </xf>
    <xf numFmtId="49" fontId="17" fillId="0" borderId="18" xfId="0" applyNumberFormat="1" applyFont="1" applyBorder="1" applyAlignment="1" applyProtection="1">
      <alignment vertical="top"/>
    </xf>
    <xf numFmtId="182" fontId="17" fillId="0" borderId="18"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0" fontId="18" fillId="0" borderId="0" xfId="0" applyFont="1" applyAlignment="1" applyProtection="1">
      <alignment horizontal="left" vertical="center" wrapText="1"/>
    </xf>
    <xf numFmtId="178" fontId="17" fillId="0" borderId="0" xfId="0" applyNumberFormat="1" applyFont="1" applyAlignment="1" applyProtection="1">
      <alignment vertical="top"/>
    </xf>
    <xf numFmtId="182" fontId="19" fillId="0" borderId="18"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1" fillId="0" borderId="26" xfId="2" applyFont="1" applyBorder="1" applyProtection="1">
      <alignment vertical="center"/>
    </xf>
    <xf numFmtId="49" fontId="18" fillId="0" borderId="0" xfId="0" applyNumberFormat="1" applyFont="1" applyAlignment="1" applyProtection="1">
      <alignment horizontal="right" vertical="top"/>
    </xf>
    <xf numFmtId="178" fontId="19" fillId="0" borderId="18" xfId="0" applyNumberFormat="1" applyFont="1" applyBorder="1" applyAlignment="1" applyProtection="1">
      <alignment vertical="top"/>
    </xf>
    <xf numFmtId="178" fontId="19" fillId="0" borderId="0" xfId="0" applyNumberFormat="1" applyFont="1" applyAlignment="1" applyProtection="1">
      <alignment vertical="top"/>
    </xf>
    <xf numFmtId="178" fontId="11" fillId="0" borderId="0" xfId="0" applyNumberFormat="1" applyFont="1" applyProtection="1">
      <alignment vertical="center"/>
    </xf>
    <xf numFmtId="0" fontId="11" fillId="0" borderId="22" xfId="2" applyFont="1" applyBorder="1" applyProtection="1">
      <alignment vertical="center"/>
    </xf>
    <xf numFmtId="0" fontId="11" fillId="0" borderId="18" xfId="2" applyFont="1" applyBorder="1" applyProtection="1">
      <alignment vertical="center"/>
    </xf>
    <xf numFmtId="0" fontId="16" fillId="0" borderId="24" xfId="0" applyFont="1" applyBorder="1" applyAlignment="1" applyProtection="1">
      <alignment horizontal="left" vertical="center" indent="1"/>
    </xf>
    <xf numFmtId="0" fontId="16" fillId="0" borderId="0" xfId="0" applyFont="1" applyAlignment="1" applyProtection="1">
      <alignment horizontal="left" vertical="center" indent="1"/>
    </xf>
    <xf numFmtId="183" fontId="11" fillId="0" borderId="0" xfId="1" applyNumberFormat="1" applyFont="1" applyProtection="1">
      <alignment vertical="center"/>
    </xf>
    <xf numFmtId="181" fontId="11" fillId="0" borderId="0" xfId="0" applyNumberFormat="1" applyFont="1" applyProtection="1">
      <alignment vertical="center"/>
    </xf>
    <xf numFmtId="180" fontId="11" fillId="0" borderId="0" xfId="0" applyNumberFormat="1" applyFont="1" applyAlignment="1" applyProtection="1">
      <alignment vertical="top"/>
    </xf>
    <xf numFmtId="0" fontId="11" fillId="0" borderId="0" xfId="2" applyFont="1" applyAlignment="1" applyProtection="1">
      <alignment vertical="top"/>
    </xf>
    <xf numFmtId="177" fontId="18" fillId="0" borderId="0" xfId="0" applyNumberFormat="1" applyFont="1" applyAlignment="1" applyProtection="1">
      <alignment horizontal="right" vertical="top"/>
    </xf>
    <xf numFmtId="182" fontId="11" fillId="0" borderId="0" xfId="1" applyNumberFormat="1" applyFont="1" applyAlignment="1" applyProtection="1">
      <alignment horizontal="right" vertical="center"/>
    </xf>
    <xf numFmtId="178" fontId="11" fillId="0" borderId="0" xfId="1" applyNumberFormat="1" applyFont="1" applyAlignment="1" applyProtection="1">
      <alignment horizontal="right" vertical="center"/>
    </xf>
    <xf numFmtId="0" fontId="18" fillId="0" borderId="0" xfId="2" applyFont="1" applyAlignment="1" applyProtection="1">
      <alignment horizontal="left" vertical="center" wrapText="1"/>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8" xfId="0" applyFont="1" applyBorder="1" applyAlignment="1" applyProtection="1">
      <alignment horizontal="left" vertical="center"/>
    </xf>
    <xf numFmtId="0" fontId="11" fillId="0" borderId="20" xfId="2" applyFont="1" applyBorder="1" applyAlignment="1" applyProtection="1">
      <alignment horizontal="center" vertical="center"/>
    </xf>
    <xf numFmtId="0" fontId="11" fillId="0" borderId="21" xfId="2" applyFont="1" applyBorder="1" applyAlignment="1" applyProtection="1">
      <alignment horizontal="center" vertical="center"/>
    </xf>
    <xf numFmtId="0" fontId="11" fillId="0" borderId="23" xfId="2" applyFont="1" applyBorder="1" applyAlignment="1" applyProtection="1">
      <alignment horizontal="center" vertical="center"/>
    </xf>
    <xf numFmtId="49" fontId="11" fillId="0" borderId="25" xfId="0" applyNumberFormat="1" applyFont="1" applyBorder="1" applyAlignment="1" applyProtection="1">
      <alignment horizontal="left" vertical="center"/>
    </xf>
    <xf numFmtId="49" fontId="11" fillId="0" borderId="2" xfId="0" applyNumberFormat="1" applyFont="1" applyBorder="1" applyAlignment="1" applyProtection="1">
      <alignment horizontal="left" vertical="center"/>
    </xf>
    <xf numFmtId="49" fontId="11" fillId="0" borderId="38" xfId="0" applyNumberFormat="1" applyFont="1" applyBorder="1" applyAlignment="1" applyProtection="1">
      <alignment horizontal="left"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3" xfId="0" applyFont="1" applyBorder="1" applyAlignment="1" applyProtection="1">
      <alignment horizontal="center" vertical="center"/>
    </xf>
    <xf numFmtId="180" fontId="11" fillId="0" borderId="26" xfId="0" applyNumberFormat="1" applyFont="1" applyBorder="1" applyProtection="1">
      <alignment vertical="center"/>
    </xf>
    <xf numFmtId="0" fontId="11" fillId="0" borderId="15"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49" fontId="11" fillId="3" borderId="15"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3" borderId="6" xfId="0" applyNumberFormat="1"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0" borderId="16"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3" borderId="16"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38" fontId="11" fillId="0" borderId="51" xfId="0" applyNumberFormat="1" applyFont="1" applyBorder="1" applyAlignment="1" applyProtection="1">
      <alignment horizontal="right" vertical="center"/>
    </xf>
    <xf numFmtId="38" fontId="11" fillId="0" borderId="40" xfId="0" applyNumberFormat="1" applyFont="1" applyBorder="1" applyAlignment="1" applyProtection="1">
      <alignment horizontal="right" vertical="center"/>
    </xf>
    <xf numFmtId="0" fontId="22" fillId="0" borderId="26" xfId="0" applyFont="1" applyBorder="1" applyProtection="1">
      <alignment vertical="center"/>
    </xf>
    <xf numFmtId="0" fontId="11" fillId="0" borderId="45"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46" xfId="0" applyFont="1" applyBorder="1" applyAlignment="1" applyProtection="1">
      <alignment horizontal="left" vertical="center"/>
    </xf>
    <xf numFmtId="0" fontId="22" fillId="0" borderId="11" xfId="0" applyFont="1" applyBorder="1" applyProtection="1">
      <alignment vertical="center"/>
    </xf>
    <xf numFmtId="0" fontId="11" fillId="0" borderId="22" xfId="0" applyFont="1" applyBorder="1" applyAlignment="1" applyProtection="1">
      <alignment horizontal="left" vertical="top"/>
    </xf>
    <xf numFmtId="0" fontId="11" fillId="0" borderId="18" xfId="0" applyFont="1" applyBorder="1" applyAlignment="1" applyProtection="1">
      <alignment horizontal="left" vertical="top"/>
    </xf>
    <xf numFmtId="0" fontId="11" fillId="0" borderId="19" xfId="0" applyFont="1" applyBorder="1" applyAlignment="1" applyProtection="1">
      <alignment horizontal="left" vertical="top"/>
    </xf>
    <xf numFmtId="0" fontId="22" fillId="0" borderId="19" xfId="0" applyFont="1" applyBorder="1" applyProtection="1">
      <alignment vertical="center"/>
    </xf>
    <xf numFmtId="0" fontId="11" fillId="0" borderId="0" xfId="0" applyFont="1" applyAlignment="1" applyProtection="1">
      <alignment horizontal="left" vertical="top"/>
    </xf>
    <xf numFmtId="0" fontId="18" fillId="0" borderId="0" xfId="0" applyFont="1" applyAlignment="1" applyProtection="1">
      <alignment vertical="top"/>
    </xf>
    <xf numFmtId="178" fontId="11"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11" fillId="0" borderId="0" xfId="1" applyNumberFormat="1" applyFont="1" applyAlignment="1" applyProtection="1">
      <alignment horizontal="center" vertical="center"/>
    </xf>
    <xf numFmtId="178" fontId="11" fillId="0" borderId="0" xfId="1" applyNumberFormat="1" applyFont="1" applyAlignment="1" applyProtection="1">
      <alignment horizontal="left" vertical="center"/>
    </xf>
    <xf numFmtId="177" fontId="17" fillId="0" borderId="0" xfId="0" applyNumberFormat="1" applyFont="1" applyAlignment="1" applyProtection="1">
      <alignment horizontal="right" vertical="top"/>
    </xf>
    <xf numFmtId="0" fontId="11" fillId="0" borderId="0" xfId="0" applyFont="1" applyAlignment="1" applyProtection="1">
      <alignment horizontal="left" vertical="center"/>
    </xf>
    <xf numFmtId="178" fontId="11" fillId="0" borderId="0" xfId="1" applyNumberFormat="1" applyFont="1" applyProtection="1">
      <alignment vertical="center"/>
    </xf>
    <xf numFmtId="182" fontId="17" fillId="0" borderId="0" xfId="0" applyNumberFormat="1" applyFont="1" applyAlignment="1" applyProtection="1">
      <alignment horizontal="right" vertical="top"/>
    </xf>
    <xf numFmtId="178" fontId="11" fillId="0" borderId="15" xfId="1" applyNumberFormat="1" applyFont="1" applyBorder="1" applyAlignment="1" applyProtection="1">
      <alignment horizontal="left" vertical="center"/>
    </xf>
    <xf numFmtId="178" fontId="11" fillId="0" borderId="4" xfId="1" applyNumberFormat="1" applyFont="1" applyBorder="1" applyAlignment="1" applyProtection="1">
      <alignment horizontal="left" vertical="center"/>
    </xf>
    <xf numFmtId="178" fontId="11" fillId="0" borderId="6" xfId="1" applyNumberFormat="1" applyFont="1" applyBorder="1" applyAlignment="1" applyProtection="1">
      <alignment horizontal="left" vertical="center"/>
    </xf>
    <xf numFmtId="178" fontId="11" fillId="0" borderId="16" xfId="1" applyNumberFormat="1" applyFont="1" applyBorder="1" applyAlignment="1" applyProtection="1">
      <alignment horizontal="left" vertical="center"/>
    </xf>
    <xf numFmtId="178" fontId="11" fillId="0" borderId="9" xfId="1" applyNumberFormat="1" applyFont="1" applyBorder="1" applyAlignment="1" applyProtection="1">
      <alignment horizontal="left" vertical="center"/>
    </xf>
    <xf numFmtId="178" fontId="11" fillId="0" borderId="11" xfId="1" applyNumberFormat="1" applyFont="1" applyBorder="1" applyAlignment="1" applyProtection="1">
      <alignment horizontal="left" vertical="center"/>
    </xf>
    <xf numFmtId="182" fontId="11" fillId="0" borderId="16" xfId="1" applyNumberFormat="1" applyFont="1" applyBorder="1" applyAlignment="1" applyProtection="1">
      <alignment horizontal="left" vertical="center"/>
    </xf>
    <xf numFmtId="182" fontId="11" fillId="0" borderId="9" xfId="1" applyNumberFormat="1" applyFont="1" applyBorder="1" applyAlignment="1" applyProtection="1">
      <alignment horizontal="left" vertical="center"/>
    </xf>
    <xf numFmtId="182" fontId="11" fillId="0" borderId="11" xfId="1" applyNumberFormat="1" applyFont="1" applyBorder="1" applyAlignment="1" applyProtection="1">
      <alignment horizontal="left" vertical="center"/>
    </xf>
    <xf numFmtId="38" fontId="23" fillId="0" borderId="16" xfId="1" applyNumberFormat="1" applyFont="1" applyBorder="1" applyAlignment="1" applyProtection="1">
      <alignment horizontal="right" vertical="center"/>
    </xf>
    <xf numFmtId="182" fontId="23" fillId="0" borderId="9" xfId="1" applyNumberFormat="1" applyFont="1" applyBorder="1" applyAlignment="1" applyProtection="1">
      <alignment horizontal="right" vertical="center"/>
    </xf>
    <xf numFmtId="182" fontId="23" fillId="0" borderId="11" xfId="1" applyNumberFormat="1" applyFont="1" applyBorder="1" applyAlignment="1" applyProtection="1">
      <alignment horizontal="right" vertical="center"/>
    </xf>
    <xf numFmtId="178" fontId="23" fillId="0" borderId="44" xfId="1" applyNumberFormat="1" applyFont="1" applyBorder="1" applyAlignment="1" applyProtection="1">
      <alignment horizontal="left" vertical="center"/>
    </xf>
    <xf numFmtId="178" fontId="11" fillId="0" borderId="13" xfId="1" applyNumberFormat="1" applyFont="1" applyBorder="1" applyAlignment="1" applyProtection="1">
      <alignment horizontal="left" vertical="center"/>
    </xf>
    <xf numFmtId="178" fontId="11" fillId="0" borderId="43" xfId="1" applyNumberFormat="1" applyFont="1" applyBorder="1" applyAlignment="1" applyProtection="1">
      <alignment horizontal="left" vertical="center"/>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182" fontId="11" fillId="0" borderId="0" xfId="1" applyNumberFormat="1" applyFont="1" applyProtection="1">
      <alignment vertical="center"/>
    </xf>
    <xf numFmtId="0" fontId="18" fillId="0" borderId="0" xfId="0" applyFont="1" applyAlignment="1" applyProtection="1">
      <alignment horizontal="left" vertical="top" wrapText="1"/>
    </xf>
    <xf numFmtId="0" fontId="11" fillId="0" borderId="25" xfId="0" applyFont="1" applyBorder="1" applyProtection="1">
      <alignment vertical="center"/>
    </xf>
    <xf numFmtId="0" fontId="11" fillId="0" borderId="2" xfId="0" applyFont="1" applyBorder="1" applyProtection="1">
      <alignment vertical="center"/>
    </xf>
    <xf numFmtId="0" fontId="11" fillId="0" borderId="38" xfId="0" applyFont="1" applyBorder="1" applyProtection="1">
      <alignment vertical="center"/>
    </xf>
    <xf numFmtId="178" fontId="11" fillId="0" borderId="25" xfId="1" applyNumberFormat="1" applyFont="1" applyBorder="1" applyAlignment="1" applyProtection="1">
      <alignment horizontal="center" vertical="center"/>
    </xf>
    <xf numFmtId="178" fontId="11" fillId="0" borderId="2" xfId="1" applyNumberFormat="1" applyFont="1" applyBorder="1" applyAlignment="1" applyProtection="1">
      <alignment horizontal="center" vertical="center"/>
    </xf>
    <xf numFmtId="178" fontId="11" fillId="0" borderId="38" xfId="1" applyNumberFormat="1" applyFont="1" applyBorder="1" applyAlignment="1" applyProtection="1">
      <alignment horizontal="center" vertical="center"/>
    </xf>
    <xf numFmtId="0" fontId="11" fillId="0" borderId="15" xfId="2" applyFont="1" applyBorder="1" applyProtection="1">
      <alignment vertical="center"/>
    </xf>
    <xf numFmtId="0" fontId="11" fillId="0" borderId="4" xfId="2" applyFont="1" applyBorder="1" applyProtection="1">
      <alignment vertical="center"/>
    </xf>
    <xf numFmtId="0" fontId="11" fillId="0" borderId="6" xfId="2" applyFont="1" applyBorder="1" applyProtection="1">
      <alignment vertical="center"/>
    </xf>
    <xf numFmtId="0" fontId="11" fillId="0" borderId="16" xfId="2" applyFont="1" applyBorder="1" applyProtection="1">
      <alignment vertical="center"/>
    </xf>
    <xf numFmtId="0" fontId="11" fillId="0" borderId="9" xfId="2" applyFont="1" applyBorder="1" applyProtection="1">
      <alignment vertical="center"/>
    </xf>
    <xf numFmtId="0" fontId="11" fillId="0" borderId="11" xfId="2" applyFont="1" applyBorder="1" applyProtection="1">
      <alignment vertical="center"/>
    </xf>
    <xf numFmtId="0" fontId="11" fillId="0" borderId="47" xfId="2" applyFont="1" applyBorder="1" applyProtection="1">
      <alignment vertical="center"/>
    </xf>
    <xf numFmtId="0" fontId="11" fillId="0" borderId="48" xfId="2" applyFont="1" applyBorder="1" applyProtection="1">
      <alignment vertical="center"/>
    </xf>
    <xf numFmtId="0" fontId="11" fillId="0" borderId="49" xfId="2" applyFont="1" applyBorder="1" applyProtection="1">
      <alignment vertical="center"/>
    </xf>
    <xf numFmtId="180" fontId="11" fillId="0" borderId="27" xfId="0" applyNumberFormat="1" applyFont="1" applyBorder="1" applyProtection="1">
      <alignment vertical="center"/>
    </xf>
    <xf numFmtId="180" fontId="11" fillId="0" borderId="28" xfId="0" applyNumberFormat="1" applyFont="1" applyBorder="1" applyProtection="1">
      <alignment vertical="center"/>
    </xf>
    <xf numFmtId="180" fontId="11" fillId="0" borderId="29" xfId="0" applyNumberFormat="1" applyFont="1" applyBorder="1" applyProtection="1">
      <alignment vertical="center"/>
    </xf>
    <xf numFmtId="38" fontId="23" fillId="0" borderId="27" xfId="1" applyNumberFormat="1" applyFont="1" applyBorder="1" applyAlignment="1" applyProtection="1">
      <alignment horizontal="right" vertical="center"/>
    </xf>
    <xf numFmtId="178" fontId="23" fillId="0" borderId="28" xfId="1" applyNumberFormat="1" applyFont="1" applyBorder="1" applyAlignment="1" applyProtection="1">
      <alignment horizontal="right" vertical="center"/>
    </xf>
    <xf numFmtId="178" fontId="23" fillId="0" borderId="29" xfId="1" applyNumberFormat="1" applyFont="1" applyBorder="1" applyAlignment="1" applyProtection="1">
      <alignment horizontal="right" vertical="center"/>
    </xf>
    <xf numFmtId="178" fontId="11" fillId="0" borderId="20" xfId="1" applyNumberFormat="1" applyFont="1" applyBorder="1" applyAlignment="1" applyProtection="1">
      <alignment horizontal="left" vertical="center"/>
    </xf>
    <xf numFmtId="178" fontId="11" fillId="0" borderId="21" xfId="1" applyNumberFormat="1" applyFont="1" applyBorder="1" applyAlignment="1" applyProtection="1">
      <alignment horizontal="left" vertical="center"/>
    </xf>
    <xf numFmtId="178" fontId="11" fillId="0" borderId="23" xfId="1" applyNumberFormat="1" applyFont="1" applyBorder="1" applyAlignment="1" applyProtection="1">
      <alignment horizontal="left" vertical="center"/>
    </xf>
    <xf numFmtId="178" fontId="11" fillId="0" borderId="45" xfId="1" applyNumberFormat="1" applyFont="1" applyBorder="1" applyAlignment="1" applyProtection="1">
      <alignment horizontal="left" vertical="center"/>
    </xf>
    <xf numFmtId="178" fontId="11" fillId="0" borderId="31" xfId="1" applyNumberFormat="1" applyFont="1" applyBorder="1" applyAlignment="1" applyProtection="1">
      <alignment horizontal="left" vertical="center"/>
    </xf>
    <xf numFmtId="178" fontId="11" fillId="0" borderId="46" xfId="1" applyNumberFormat="1" applyFont="1" applyBorder="1" applyAlignment="1" applyProtection="1">
      <alignment horizontal="left" vertical="center"/>
    </xf>
    <xf numFmtId="178" fontId="11" fillId="0" borderId="27" xfId="1" quotePrefix="1" applyNumberFormat="1" applyFont="1" applyBorder="1" applyAlignment="1" applyProtection="1">
      <alignment horizontal="left" vertical="center"/>
    </xf>
    <xf numFmtId="178" fontId="11" fillId="0" borderId="28" xfId="1" quotePrefix="1" applyNumberFormat="1" applyFont="1" applyBorder="1" applyAlignment="1" applyProtection="1">
      <alignment horizontal="left" vertical="center"/>
    </xf>
    <xf numFmtId="178" fontId="11" fillId="0" borderId="29" xfId="1" quotePrefix="1" applyNumberFormat="1" applyFont="1" applyBorder="1" applyAlignment="1" applyProtection="1">
      <alignment horizontal="left" vertical="center"/>
    </xf>
    <xf numFmtId="186" fontId="23" fillId="0" borderId="27" xfId="1" applyNumberFormat="1" applyFont="1" applyBorder="1" applyAlignment="1" applyProtection="1">
      <alignment horizontal="right" vertical="center"/>
    </xf>
    <xf numFmtId="184" fontId="23" fillId="0" borderId="28" xfId="1" applyNumberFormat="1" applyFont="1" applyBorder="1" applyAlignment="1" applyProtection="1">
      <alignment horizontal="right" vertical="center"/>
    </xf>
    <xf numFmtId="184" fontId="23" fillId="0" borderId="29" xfId="1" applyNumberFormat="1" applyFont="1" applyBorder="1" applyAlignment="1" applyProtection="1">
      <alignment horizontal="right" vertical="center"/>
    </xf>
    <xf numFmtId="0" fontId="19" fillId="0" borderId="19" xfId="0" applyFont="1" applyBorder="1" applyAlignment="1" applyProtection="1">
      <alignment vertical="top"/>
    </xf>
    <xf numFmtId="0" fontId="23" fillId="0" borderId="0" xfId="0" applyFont="1" applyAlignment="1" applyProtection="1">
      <alignment horizontal="left" vertical="center"/>
    </xf>
    <xf numFmtId="0" fontId="14" fillId="0" borderId="24" xfId="0" applyFont="1" applyBorder="1" applyProtection="1">
      <alignment vertical="center"/>
    </xf>
    <xf numFmtId="0" fontId="18" fillId="0" borderId="18" xfId="0" applyFont="1" applyBorder="1" applyAlignment="1" applyProtection="1">
      <alignment horizontal="left" vertical="center" wrapText="1"/>
    </xf>
    <xf numFmtId="180" fontId="11" fillId="0" borderId="52" xfId="0" applyNumberFormat="1" applyFont="1" applyBorder="1" applyProtection="1">
      <alignment vertical="center"/>
    </xf>
    <xf numFmtId="0" fontId="11" fillId="0" borderId="20"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20" xfId="1" applyFont="1" applyBorder="1" applyAlignment="1" applyProtection="1">
      <alignment horizontal="center" vertical="center"/>
    </xf>
    <xf numFmtId="0" fontId="11" fillId="0" borderId="21" xfId="1" applyFont="1" applyBorder="1" applyAlignment="1" applyProtection="1">
      <alignment horizontal="center" vertical="center"/>
    </xf>
    <xf numFmtId="177" fontId="11" fillId="0" borderId="25" xfId="0" applyNumberFormat="1" applyFont="1" applyBorder="1" applyAlignment="1" applyProtection="1">
      <alignment horizontal="center" vertical="center" wrapText="1"/>
    </xf>
    <xf numFmtId="177" fontId="11" fillId="0" borderId="2" xfId="0" applyNumberFormat="1" applyFont="1" applyBorder="1" applyAlignment="1" applyProtection="1">
      <alignment horizontal="center" vertical="center" wrapText="1"/>
    </xf>
    <xf numFmtId="177" fontId="11" fillId="0" borderId="38" xfId="0" applyNumberFormat="1"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1" fillId="0" borderId="21" xfId="2" applyFont="1" applyBorder="1" applyAlignment="1" applyProtection="1">
      <alignment horizontal="center" vertical="center" wrapText="1"/>
    </xf>
    <xf numFmtId="0" fontId="11" fillId="0" borderId="23" xfId="2" applyFont="1" applyBorder="1" applyAlignment="1" applyProtection="1">
      <alignment horizontal="center" vertical="center" wrapText="1"/>
    </xf>
    <xf numFmtId="0" fontId="16" fillId="0" borderId="52" xfId="0" applyFont="1" applyBorder="1" applyProtection="1">
      <alignment vertical="center"/>
    </xf>
    <xf numFmtId="0" fontId="11" fillId="0" borderId="24" xfId="0" applyFont="1" applyBorder="1" applyAlignment="1" applyProtection="1">
      <alignment horizontal="left" vertical="center"/>
    </xf>
    <xf numFmtId="0" fontId="11" fillId="0" borderId="0" xfId="0" applyFont="1" applyAlignment="1" applyProtection="1">
      <alignment horizontal="left" vertical="center"/>
    </xf>
    <xf numFmtId="14" fontId="11" fillId="0" borderId="0" xfId="0" applyNumberFormat="1" applyFont="1" applyAlignment="1" applyProtection="1">
      <alignment horizontal="left" vertical="center"/>
    </xf>
    <xf numFmtId="0" fontId="11" fillId="0" borderId="26" xfId="0" applyFont="1" applyBorder="1" applyAlignment="1" applyProtection="1">
      <alignment horizontal="left" vertical="center"/>
    </xf>
    <xf numFmtId="178" fontId="11" fillId="0" borderId="21" xfId="1" applyNumberFormat="1" applyFont="1" applyBorder="1" applyProtection="1">
      <alignment vertical="center"/>
    </xf>
    <xf numFmtId="178" fontId="11" fillId="0" borderId="23" xfId="1" applyNumberFormat="1" applyFont="1" applyBorder="1" applyProtection="1">
      <alignment vertical="center"/>
    </xf>
    <xf numFmtId="178" fontId="11" fillId="0" borderId="6" xfId="1" applyNumberFormat="1" applyFont="1" applyBorder="1" applyProtection="1">
      <alignment vertical="center"/>
    </xf>
    <xf numFmtId="0" fontId="11" fillId="0" borderId="24"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22" xfId="0" applyFont="1" applyBorder="1" applyAlignment="1" applyProtection="1">
      <alignment horizontal="left" vertical="center"/>
    </xf>
    <xf numFmtId="0" fontId="11" fillId="0" borderId="18" xfId="0" applyFont="1" applyBorder="1" applyAlignment="1" applyProtection="1">
      <alignment horizontal="left" vertical="center"/>
    </xf>
    <xf numFmtId="14" fontId="11" fillId="0" borderId="18" xfId="0" applyNumberFormat="1" applyFont="1" applyBorder="1" applyAlignment="1" applyProtection="1">
      <alignment horizontal="left" vertical="center"/>
    </xf>
    <xf numFmtId="0" fontId="11" fillId="0" borderId="19" xfId="0" applyFont="1" applyBorder="1" applyAlignment="1" applyProtection="1">
      <alignment horizontal="left" vertical="center"/>
    </xf>
    <xf numFmtId="178" fontId="11" fillId="0" borderId="13" xfId="1" applyNumberFormat="1" applyFont="1" applyBorder="1" applyProtection="1">
      <alignment vertical="center"/>
    </xf>
    <xf numFmtId="178" fontId="11" fillId="0" borderId="43" xfId="1" applyNumberFormat="1" applyFont="1" applyBorder="1" applyProtection="1">
      <alignment vertical="center"/>
    </xf>
    <xf numFmtId="178" fontId="11" fillId="0" borderId="19" xfId="1" applyNumberFormat="1" applyFont="1" applyBorder="1" applyProtection="1">
      <alignment vertical="center"/>
    </xf>
    <xf numFmtId="0" fontId="11" fillId="0" borderId="22" xfId="2" applyFont="1" applyBorder="1" applyAlignment="1" applyProtection="1">
      <alignment horizontal="center" vertical="center" wrapText="1"/>
    </xf>
    <xf numFmtId="0" fontId="11" fillId="0" borderId="18" xfId="2"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0" fontId="11" fillId="0" borderId="15" xfId="2" applyFont="1" applyBorder="1" applyAlignment="1" applyProtection="1">
      <alignment horizontal="left" vertical="center"/>
    </xf>
    <xf numFmtId="0" fontId="11" fillId="0" borderId="4" xfId="2" applyFont="1" applyBorder="1" applyAlignment="1" applyProtection="1">
      <alignment horizontal="left" vertical="center"/>
    </xf>
    <xf numFmtId="38" fontId="11" fillId="0" borderId="4" xfId="2" applyNumberFormat="1" applyFont="1" applyBorder="1" applyAlignment="1" applyProtection="1">
      <alignment horizontal="left" vertical="center"/>
    </xf>
    <xf numFmtId="0" fontId="11" fillId="0" borderId="6" xfId="2" applyFont="1" applyBorder="1" applyAlignment="1" applyProtection="1">
      <alignment horizontal="left" vertical="center"/>
    </xf>
    <xf numFmtId="0" fontId="11" fillId="0" borderId="45" xfId="2" applyFont="1" applyBorder="1" applyAlignment="1" applyProtection="1">
      <alignment horizontal="left" vertical="center" wrapText="1"/>
    </xf>
    <xf numFmtId="0" fontId="11" fillId="0" borderId="62" xfId="2" applyFont="1" applyBorder="1" applyAlignment="1" applyProtection="1">
      <alignment horizontal="left" vertical="center" wrapText="1"/>
    </xf>
    <xf numFmtId="0" fontId="11" fillId="0" borderId="8" xfId="2" applyFont="1" applyBorder="1" applyAlignment="1" applyProtection="1">
      <alignment horizontal="left" vertical="center"/>
    </xf>
    <xf numFmtId="0" fontId="11" fillId="0" borderId="9" xfId="2" applyFont="1" applyBorder="1" applyAlignment="1" applyProtection="1">
      <alignment horizontal="left" vertical="center"/>
    </xf>
    <xf numFmtId="38" fontId="11" fillId="0" borderId="9" xfId="2" applyNumberFormat="1" applyFont="1" applyBorder="1" applyAlignment="1" applyProtection="1">
      <alignment horizontal="left" vertical="center"/>
    </xf>
    <xf numFmtId="0" fontId="11" fillId="0" borderId="11" xfId="2" applyFont="1" applyBorder="1" applyAlignment="1" applyProtection="1">
      <alignment horizontal="left" vertical="center"/>
    </xf>
    <xf numFmtId="0" fontId="11" fillId="0" borderId="51" xfId="2" applyFont="1" applyBorder="1" applyAlignment="1" applyProtection="1">
      <alignment horizontal="left" vertical="center" wrapText="1"/>
    </xf>
    <xf numFmtId="0" fontId="11" fillId="0" borderId="35" xfId="2" applyFont="1" applyBorder="1" applyAlignment="1" applyProtection="1">
      <alignment horizontal="left" vertical="center" wrapText="1"/>
    </xf>
    <xf numFmtId="0" fontId="11" fillId="0" borderId="16" xfId="2" applyFont="1" applyBorder="1" applyAlignment="1" applyProtection="1">
      <alignment horizontal="left" vertical="center"/>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38" fontId="11" fillId="0" borderId="28" xfId="0" applyNumberFormat="1" applyFont="1" applyBorder="1" applyAlignment="1" applyProtection="1">
      <alignment horizontal="left" vertical="center"/>
    </xf>
    <xf numFmtId="0" fontId="11" fillId="0" borderId="29" xfId="0" applyFont="1" applyBorder="1" applyAlignment="1" applyProtection="1">
      <alignment horizontal="left" vertical="center"/>
    </xf>
    <xf numFmtId="38" fontId="23" fillId="0" borderId="28" xfId="1" applyNumberFormat="1" applyFont="1" applyBorder="1" applyAlignment="1" applyProtection="1">
      <alignment horizontal="right" vertical="center"/>
    </xf>
    <xf numFmtId="38" fontId="23" fillId="0" borderId="60" xfId="1" applyNumberFormat="1" applyFont="1" applyBorder="1" applyAlignment="1" applyProtection="1">
      <alignment horizontal="right" vertical="center"/>
    </xf>
    <xf numFmtId="38" fontId="23" fillId="0" borderId="56" xfId="1" applyNumberFormat="1" applyFont="1" applyBorder="1" applyAlignment="1" applyProtection="1">
      <alignment horizontal="right" vertical="center"/>
    </xf>
    <xf numFmtId="38" fontId="23" fillId="0" borderId="29" xfId="1" applyNumberFormat="1" applyFont="1" applyBorder="1" applyAlignment="1" applyProtection="1">
      <alignment horizontal="right" vertical="center"/>
    </xf>
    <xf numFmtId="178" fontId="23" fillId="0" borderId="60" xfId="1" applyNumberFormat="1" applyFont="1" applyBorder="1" applyAlignment="1" applyProtection="1">
      <alignment horizontal="right" vertical="center"/>
    </xf>
    <xf numFmtId="0" fontId="17" fillId="0" borderId="0" xfId="2" applyFont="1" applyAlignment="1" applyProtection="1">
      <alignment vertical="top"/>
    </xf>
    <xf numFmtId="0" fontId="11" fillId="0" borderId="21" xfId="0" applyFont="1" applyBorder="1" applyAlignment="1" applyProtection="1">
      <alignment horizontal="left" vertical="center"/>
    </xf>
    <xf numFmtId="49" fontId="11" fillId="0" borderId="21" xfId="1" applyNumberFormat="1" applyFont="1" applyBorder="1" applyAlignment="1" applyProtection="1">
      <alignment horizontal="right" vertical="center"/>
    </xf>
    <xf numFmtId="178" fontId="11" fillId="0" borderId="21" xfId="1" applyNumberFormat="1" applyFont="1" applyBorder="1" applyAlignment="1" applyProtection="1">
      <alignment horizontal="right" vertical="center"/>
    </xf>
    <xf numFmtId="180" fontId="11" fillId="0" borderId="22" xfId="0" applyNumberFormat="1" applyFont="1" applyBorder="1" applyProtection="1">
      <alignment vertical="center"/>
    </xf>
    <xf numFmtId="0" fontId="11" fillId="0" borderId="18" xfId="0" applyFont="1" applyBorder="1" applyAlignment="1" applyProtection="1">
      <alignment horizontal="left" vertical="center"/>
    </xf>
    <xf numFmtId="0" fontId="17"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180" fontId="11" fillId="0" borderId="21" xfId="0" applyNumberFormat="1" applyFont="1" applyBorder="1" applyProtection="1">
      <alignment vertical="center"/>
    </xf>
    <xf numFmtId="49" fontId="11" fillId="0" borderId="0" xfId="1" applyNumberFormat="1" applyFont="1" applyAlignment="1" applyProtection="1">
      <alignment horizontal="right" vertical="center"/>
    </xf>
    <xf numFmtId="0" fontId="17" fillId="0" borderId="26" xfId="0" applyFont="1" applyBorder="1" applyProtection="1">
      <alignment vertical="center"/>
    </xf>
    <xf numFmtId="0" fontId="11" fillId="0" borderId="53" xfId="12" applyFont="1" applyBorder="1" applyAlignment="1" applyProtection="1">
      <alignment horizontal="left" vertical="center"/>
    </xf>
    <xf numFmtId="0" fontId="11" fillId="0" borderId="30"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8" xfId="12" applyNumberFormat="1" applyFont="1" applyBorder="1" applyAlignment="1" applyProtection="1">
      <alignment horizontal="center" vertical="center"/>
    </xf>
    <xf numFmtId="0" fontId="11" fillId="0" borderId="52" xfId="2" applyFont="1" applyBorder="1" applyProtection="1">
      <alignment vertical="center"/>
    </xf>
    <xf numFmtId="0" fontId="11" fillId="0" borderId="25" xfId="12" applyFont="1" applyBorder="1" applyAlignment="1" applyProtection="1">
      <alignment horizontal="left" vertical="center"/>
    </xf>
    <xf numFmtId="0" fontId="11" fillId="0" borderId="2" xfId="12" applyFont="1" applyBorder="1" applyAlignment="1" applyProtection="1">
      <alignment horizontal="left" vertical="center"/>
    </xf>
    <xf numFmtId="0" fontId="11" fillId="0" borderId="17" xfId="12" applyFont="1" applyBorder="1" applyAlignment="1" applyProtection="1">
      <alignment horizontal="left" vertical="center"/>
    </xf>
    <xf numFmtId="182" fontId="11" fillId="0" borderId="42" xfId="12" applyNumberFormat="1" applyFont="1" applyBorder="1" applyAlignment="1" applyProtection="1">
      <alignment horizontal="center" vertical="center"/>
    </xf>
    <xf numFmtId="0" fontId="11" fillId="0" borderId="54" xfId="6" applyFont="1" applyBorder="1" applyAlignment="1" applyProtection="1">
      <alignment horizontal="left" vertical="center"/>
    </xf>
    <xf numFmtId="0" fontId="11" fillId="0" borderId="55" xfId="6" applyFont="1" applyBorder="1" applyAlignment="1" applyProtection="1">
      <alignment horizontal="left" vertical="center"/>
    </xf>
    <xf numFmtId="49" fontId="23" fillId="0" borderId="73" xfId="6" applyNumberFormat="1" applyFont="1" applyBorder="1" applyAlignment="1" applyProtection="1">
      <alignment horizontal="center" vertical="center" textRotation="255"/>
    </xf>
    <xf numFmtId="0" fontId="23" fillId="0" borderId="4" xfId="6" applyFont="1" applyBorder="1" applyProtection="1">
      <alignment vertical="center"/>
    </xf>
    <xf numFmtId="0" fontId="23" fillId="0" borderId="5" xfId="6" applyFont="1" applyBorder="1" applyProtection="1">
      <alignment vertical="center"/>
    </xf>
    <xf numFmtId="0" fontId="11" fillId="0" borderId="10" xfId="6" applyFont="1" applyBorder="1" applyAlignment="1" applyProtection="1">
      <alignment horizontal="left" vertical="center"/>
    </xf>
    <xf numFmtId="0" fontId="11" fillId="0" borderId="7" xfId="6" applyFont="1" applyBorder="1" applyAlignment="1" applyProtection="1">
      <alignment horizontal="left" vertical="center"/>
    </xf>
    <xf numFmtId="49" fontId="23" fillId="0" borderId="41" xfId="6" applyNumberFormat="1" applyFont="1" applyBorder="1" applyAlignment="1" applyProtection="1">
      <alignment horizontal="center" vertical="center" textRotation="255"/>
    </xf>
    <xf numFmtId="0" fontId="23" fillId="0" borderId="9" xfId="6" applyFont="1" applyBorder="1" applyProtection="1">
      <alignment vertical="center"/>
    </xf>
    <xf numFmtId="0" fontId="23" fillId="0" borderId="10" xfId="6" applyFont="1" applyBorder="1" applyProtection="1">
      <alignment vertical="center"/>
    </xf>
    <xf numFmtId="49" fontId="23" fillId="0" borderId="37" xfId="6" applyNumberFormat="1" applyFont="1" applyBorder="1" applyAlignment="1" applyProtection="1">
      <alignment horizontal="center" vertical="center" textRotation="255"/>
    </xf>
    <xf numFmtId="0" fontId="11" fillId="0" borderId="10" xfId="6" applyFont="1" applyBorder="1" applyAlignment="1" applyProtection="1">
      <alignment horizontal="center" vertical="center" textRotation="255"/>
    </xf>
    <xf numFmtId="0" fontId="11" fillId="0" borderId="14" xfId="6" applyFont="1" applyBorder="1" applyAlignment="1" applyProtection="1">
      <alignment horizontal="center" vertical="center" textRotation="255"/>
    </xf>
    <xf numFmtId="0" fontId="11" fillId="0" borderId="21" xfId="2" applyFont="1" applyBorder="1" applyProtection="1">
      <alignment vertical="center"/>
    </xf>
    <xf numFmtId="0" fontId="17" fillId="0" borderId="21" xfId="2" applyFont="1" applyBorder="1" applyAlignment="1" applyProtection="1">
      <alignment vertical="top"/>
    </xf>
    <xf numFmtId="0" fontId="23" fillId="0" borderId="0" xfId="0" applyFont="1" applyProtection="1">
      <alignment vertical="center"/>
    </xf>
    <xf numFmtId="0" fontId="23" fillId="0" borderId="26" xfId="0" applyFont="1" applyBorder="1" applyProtection="1">
      <alignment vertical="center"/>
    </xf>
    <xf numFmtId="0" fontId="23" fillId="0" borderId="0" xfId="0" applyFont="1" applyAlignment="1" applyProtection="1">
      <alignment vertical="top"/>
    </xf>
    <xf numFmtId="0" fontId="18" fillId="0" borderId="0" xfId="2" applyFont="1" applyAlignment="1" applyProtection="1">
      <alignment vertical="top"/>
    </xf>
    <xf numFmtId="0" fontId="17" fillId="0" borderId="26" xfId="2" applyFont="1" applyBorder="1" applyAlignment="1" applyProtection="1">
      <alignment vertical="top"/>
    </xf>
    <xf numFmtId="0" fontId="17" fillId="0" borderId="0" xfId="2" applyFont="1" applyAlignment="1" applyProtection="1">
      <alignment horizontal="right" vertical="top"/>
    </xf>
    <xf numFmtId="0" fontId="17" fillId="0" borderId="26" xfId="0" applyFont="1" applyBorder="1" applyAlignment="1" applyProtection="1">
      <alignment vertical="top"/>
    </xf>
    <xf numFmtId="0" fontId="11" fillId="0" borderId="25" xfId="2" applyFont="1" applyBorder="1" applyAlignment="1" applyProtection="1">
      <alignment horizontal="left" vertical="center"/>
    </xf>
    <xf numFmtId="0" fontId="11" fillId="0" borderId="2" xfId="2" applyFont="1" applyBorder="1" applyAlignment="1" applyProtection="1">
      <alignment horizontal="left" vertical="center"/>
    </xf>
    <xf numFmtId="0" fontId="11" fillId="0" borderId="1" xfId="2" applyFont="1" applyBorder="1" applyAlignment="1" applyProtection="1">
      <alignment horizontal="left" vertical="center" wrapText="1"/>
    </xf>
    <xf numFmtId="0" fontId="11" fillId="0" borderId="17" xfId="2" applyFont="1" applyBorder="1" applyAlignment="1" applyProtection="1">
      <alignment horizontal="left" vertical="center"/>
    </xf>
    <xf numFmtId="0" fontId="11" fillId="0" borderId="30" xfId="2" applyFont="1" applyBorder="1" applyAlignment="1" applyProtection="1">
      <alignment horizontal="left" vertical="center" wrapText="1"/>
    </xf>
    <xf numFmtId="0" fontId="11" fillId="0" borderId="42" xfId="2" applyFont="1" applyBorder="1" applyAlignment="1" applyProtection="1">
      <alignment horizontal="left" vertical="center" wrapText="1"/>
    </xf>
    <xf numFmtId="0" fontId="11" fillId="0" borderId="0" xfId="1" applyFont="1" applyAlignment="1" applyProtection="1">
      <alignment horizontal="left" vertical="center"/>
    </xf>
    <xf numFmtId="180" fontId="11" fillId="0" borderId="0" xfId="0" applyNumberFormat="1" applyFont="1" applyAlignment="1" applyProtection="1">
      <alignment horizontal="right" vertical="top"/>
    </xf>
    <xf numFmtId="0" fontId="17" fillId="0" borderId="0" xfId="0" applyFont="1" applyAlignment="1" applyProtection="1">
      <alignment horizontal="left" vertical="center" wrapText="1"/>
    </xf>
    <xf numFmtId="0" fontId="11" fillId="0" borderId="53" xfId="0" applyFont="1" applyBorder="1" applyAlignment="1" applyProtection="1">
      <alignment horizontal="left" vertical="center"/>
    </xf>
    <xf numFmtId="0" fontId="11" fillId="0" borderId="30" xfId="0" applyFont="1" applyBorder="1" applyAlignment="1" applyProtection="1">
      <alignment horizontal="left" vertical="center"/>
    </xf>
    <xf numFmtId="0" fontId="11" fillId="0" borderId="42" xfId="0" applyFont="1" applyBorder="1" applyAlignment="1" applyProtection="1">
      <alignment horizontal="left" vertical="center"/>
    </xf>
    <xf numFmtId="0" fontId="11" fillId="0" borderId="69"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37" xfId="12" applyFont="1" applyBorder="1" applyAlignment="1" applyProtection="1">
      <alignment horizontal="center" vertical="center" wrapText="1"/>
    </xf>
    <xf numFmtId="0" fontId="11" fillId="0" borderId="55" xfId="12" applyFont="1" applyBorder="1" applyAlignment="1" applyProtection="1">
      <alignment horizontal="left" vertical="center"/>
    </xf>
    <xf numFmtId="0" fontId="11" fillId="0" borderId="70" xfId="12" applyFont="1" applyBorder="1" applyAlignment="1" applyProtection="1">
      <alignment horizontal="left" vertical="center"/>
    </xf>
    <xf numFmtId="49" fontId="11" fillId="3" borderId="66" xfId="12" applyNumberFormat="1" applyFont="1" applyFill="1" applyBorder="1" applyProtection="1">
      <alignment vertical="center"/>
    </xf>
    <xf numFmtId="0" fontId="11" fillId="0" borderId="54" xfId="12" applyFont="1" applyBorder="1" applyAlignment="1" applyProtection="1">
      <alignment horizontal="center" vertical="center" textRotation="255" wrapText="1"/>
    </xf>
    <xf numFmtId="0" fontId="11" fillId="0" borderId="39" xfId="2" applyFont="1" applyBorder="1" applyAlignment="1" applyProtection="1">
      <alignment horizontal="left" vertical="center"/>
    </xf>
    <xf numFmtId="0" fontId="11" fillId="0" borderId="40" xfId="2" applyFont="1" applyBorder="1" applyAlignment="1" applyProtection="1">
      <alignment horizontal="left" vertical="center"/>
    </xf>
    <xf numFmtId="0" fontId="11" fillId="0" borderId="64" xfId="2" applyFont="1" applyBorder="1" applyAlignment="1" applyProtection="1">
      <alignment horizontal="left" vertical="center"/>
    </xf>
    <xf numFmtId="49" fontId="11" fillId="3" borderId="24" xfId="12" applyNumberFormat="1" applyFont="1" applyFill="1" applyBorder="1" applyAlignment="1" applyProtection="1">
      <alignment horizontal="center" vertical="center"/>
    </xf>
    <xf numFmtId="49" fontId="11" fillId="3" borderId="0" xfId="12" applyNumberFormat="1" applyFont="1" applyFill="1" applyAlignment="1" applyProtection="1">
      <alignment horizontal="center" vertical="center"/>
    </xf>
    <xf numFmtId="49" fontId="11" fillId="3" borderId="26" xfId="12" applyNumberFormat="1" applyFont="1" applyFill="1" applyBorder="1" applyAlignment="1" applyProtection="1">
      <alignment horizontal="center" vertical="center"/>
    </xf>
    <xf numFmtId="0" fontId="11" fillId="0" borderId="32" xfId="12" applyFont="1" applyBorder="1" applyAlignment="1" applyProtection="1">
      <alignment horizontal="center" vertical="center" wrapText="1"/>
    </xf>
    <xf numFmtId="0" fontId="11" fillId="0" borderId="7" xfId="12" applyFont="1" applyBorder="1" applyAlignment="1" applyProtection="1">
      <alignment horizontal="left" vertical="center"/>
    </xf>
    <xf numFmtId="0" fontId="11" fillId="0" borderId="68" xfId="12" applyFont="1" applyBorder="1" applyAlignment="1" applyProtection="1">
      <alignment horizontal="left" vertical="center"/>
    </xf>
    <xf numFmtId="49" fontId="11" fillId="3" borderId="61" xfId="12" applyNumberFormat="1" applyFont="1" applyFill="1" applyBorder="1" applyProtection="1">
      <alignment vertical="center"/>
    </xf>
    <xf numFmtId="0" fontId="11" fillId="0" borderId="32" xfId="12" applyFont="1" applyBorder="1" applyAlignment="1" applyProtection="1">
      <alignment horizontal="center" vertical="center" textRotation="255" wrapText="1"/>
    </xf>
    <xf numFmtId="49" fontId="11" fillId="3" borderId="32" xfId="12" applyNumberFormat="1" applyFont="1" applyFill="1" applyBorder="1" applyAlignment="1" applyProtection="1">
      <alignment horizontal="center" vertical="center"/>
    </xf>
    <xf numFmtId="49" fontId="11" fillId="3" borderId="7" xfId="12" applyNumberFormat="1" applyFont="1" applyFill="1" applyBorder="1" applyAlignment="1" applyProtection="1">
      <alignment horizontal="center" vertical="center"/>
    </xf>
    <xf numFmtId="49" fontId="11" fillId="3" borderId="68" xfId="12" applyNumberFormat="1" applyFont="1" applyFill="1" applyBorder="1" applyAlignment="1" applyProtection="1">
      <alignment horizontal="center" vertical="center"/>
    </xf>
    <xf numFmtId="0" fontId="11" fillId="0" borderId="36" xfId="12" applyFont="1" applyBorder="1" applyAlignment="1" applyProtection="1">
      <alignment horizontal="center" vertical="center" wrapText="1"/>
    </xf>
    <xf numFmtId="0" fontId="11" fillId="0" borderId="65" xfId="12" applyFont="1" applyBorder="1" applyAlignment="1" applyProtection="1">
      <alignment horizontal="left" vertical="center"/>
    </xf>
    <xf numFmtId="0" fontId="11" fillId="0" borderId="63" xfId="12" applyFont="1" applyBorder="1" applyAlignment="1" applyProtection="1">
      <alignment horizontal="left" vertical="center"/>
    </xf>
    <xf numFmtId="49" fontId="11" fillId="3" borderId="67" xfId="12" applyNumberFormat="1" applyFont="1" applyFill="1" applyBorder="1" applyProtection="1">
      <alignment vertical="center"/>
    </xf>
    <xf numFmtId="0" fontId="11" fillId="0" borderId="34" xfId="12" applyFont="1" applyBorder="1" applyAlignment="1" applyProtection="1">
      <alignment horizontal="left" vertical="center"/>
    </xf>
    <xf numFmtId="0" fontId="11" fillId="0" borderId="39" xfId="12" applyFont="1" applyBorder="1" applyAlignment="1" applyProtection="1">
      <alignment horizontal="left" vertical="center"/>
    </xf>
    <xf numFmtId="49" fontId="11" fillId="3" borderId="71" xfId="12" applyNumberFormat="1" applyFont="1" applyFill="1" applyBorder="1" applyProtection="1">
      <alignment vertical="center"/>
    </xf>
    <xf numFmtId="0" fontId="11" fillId="0" borderId="8" xfId="12" applyFont="1" applyBorder="1" applyAlignment="1" applyProtection="1">
      <alignment horizontal="left" vertical="center"/>
    </xf>
    <xf numFmtId="0" fontId="11" fillId="0" borderId="33" xfId="12" applyFont="1" applyBorder="1" applyAlignment="1" applyProtection="1">
      <alignment horizontal="center" vertical="center" textRotation="255" wrapText="1"/>
    </xf>
    <xf numFmtId="0" fontId="11" fillId="0" borderId="12" xfId="2" applyFont="1" applyBorder="1" applyAlignment="1" applyProtection="1">
      <alignment horizontal="left" vertical="center"/>
    </xf>
    <xf numFmtId="0" fontId="11" fillId="0" borderId="13" xfId="2" applyFont="1" applyBorder="1" applyAlignment="1" applyProtection="1">
      <alignment horizontal="left" vertical="center"/>
    </xf>
    <xf numFmtId="0" fontId="11" fillId="0" borderId="43" xfId="2" applyFont="1" applyBorder="1" applyAlignment="1" applyProtection="1">
      <alignment horizontal="left" vertical="center"/>
    </xf>
    <xf numFmtId="49" fontId="11" fillId="3" borderId="33" xfId="12" applyNumberFormat="1" applyFont="1" applyFill="1" applyBorder="1" applyAlignment="1" applyProtection="1">
      <alignment horizontal="center" vertical="center"/>
    </xf>
    <xf numFmtId="49" fontId="11" fillId="3" borderId="65" xfId="12" applyNumberFormat="1" applyFont="1" applyFill="1" applyBorder="1" applyAlignment="1" applyProtection="1">
      <alignment horizontal="center" vertical="center"/>
    </xf>
    <xf numFmtId="49" fontId="11" fillId="3" borderId="63" xfId="12" applyNumberFormat="1" applyFont="1" applyFill="1" applyBorder="1" applyAlignment="1" applyProtection="1">
      <alignment horizontal="center" vertical="center"/>
    </xf>
    <xf numFmtId="0" fontId="11" fillId="0" borderId="38" xfId="12" applyFont="1" applyBorder="1" applyAlignment="1" applyProtection="1">
      <alignment horizontal="left" vertical="center"/>
    </xf>
    <xf numFmtId="49" fontId="11" fillId="3" borderId="53" xfId="12" applyNumberFormat="1" applyFont="1" applyFill="1" applyBorder="1" applyAlignment="1" applyProtection="1">
      <alignment horizontal="center" vertical="center"/>
    </xf>
    <xf numFmtId="49" fontId="11" fillId="3" borderId="30" xfId="12" applyNumberFormat="1" applyFont="1" applyFill="1" applyBorder="1" applyAlignment="1" applyProtection="1">
      <alignment horizontal="center" vertical="center"/>
    </xf>
    <xf numFmtId="49" fontId="11" fillId="3" borderId="42" xfId="12" applyNumberFormat="1" applyFont="1" applyFill="1" applyBorder="1" applyAlignment="1" applyProtection="1">
      <alignment horizontal="center" vertical="center"/>
    </xf>
    <xf numFmtId="0" fontId="11" fillId="0" borderId="73" xfId="12" applyFont="1" applyBorder="1" applyAlignment="1" applyProtection="1">
      <alignment vertical="center" textRotation="255" wrapText="1"/>
    </xf>
    <xf numFmtId="0" fontId="11" fillId="0" borderId="40" xfId="12" applyFont="1" applyBorder="1" applyAlignment="1" applyProtection="1">
      <alignment horizontal="left" vertical="center"/>
    </xf>
    <xf numFmtId="0" fontId="11" fillId="0" borderId="64" xfId="12" applyFont="1" applyBorder="1" applyAlignment="1" applyProtection="1">
      <alignment horizontal="left" vertical="center"/>
    </xf>
    <xf numFmtId="0" fontId="11" fillId="0" borderId="41" xfId="12" applyFont="1" applyBorder="1" applyAlignment="1" applyProtection="1">
      <alignment vertical="center" textRotation="255" wrapText="1"/>
    </xf>
    <xf numFmtId="0" fontId="11" fillId="0" borderId="9" xfId="12" applyFont="1" applyBorder="1" applyAlignment="1" applyProtection="1">
      <alignment horizontal="left" vertical="center"/>
    </xf>
    <xf numFmtId="0" fontId="11" fillId="0" borderId="11" xfId="12" applyFont="1" applyBorder="1" applyAlignment="1" applyProtection="1">
      <alignment horizontal="left" vertical="center"/>
    </xf>
    <xf numFmtId="0" fontId="11" fillId="0" borderId="12" xfId="12" applyFont="1" applyBorder="1" applyAlignment="1" applyProtection="1">
      <alignment horizontal="left" vertical="center"/>
    </xf>
    <xf numFmtId="49" fontId="11" fillId="3" borderId="72" xfId="12" applyNumberFormat="1" applyFont="1" applyFill="1" applyBorder="1" applyProtection="1">
      <alignment vertical="center"/>
    </xf>
    <xf numFmtId="49" fontId="11" fillId="3" borderId="10" xfId="12" applyNumberFormat="1" applyFont="1" applyFill="1" applyBorder="1" applyAlignment="1" applyProtection="1">
      <alignment horizontal="center" vertical="center"/>
    </xf>
    <xf numFmtId="0" fontId="11" fillId="0" borderId="50" xfId="12" applyFont="1" applyBorder="1" applyAlignment="1" applyProtection="1">
      <alignment vertical="center" textRotation="255" wrapText="1"/>
    </xf>
    <xf numFmtId="0" fontId="11" fillId="0" borderId="13" xfId="12" applyFont="1" applyBorder="1" applyAlignment="1" applyProtection="1">
      <alignment horizontal="left" vertical="center"/>
    </xf>
    <xf numFmtId="0" fontId="11" fillId="0" borderId="43" xfId="12" applyFont="1" applyBorder="1" applyAlignment="1" applyProtection="1">
      <alignment horizontal="left" vertical="center"/>
    </xf>
    <xf numFmtId="49" fontId="11" fillId="3" borderId="44" xfId="12" applyNumberFormat="1" applyFont="1" applyFill="1" applyBorder="1" applyAlignment="1" applyProtection="1">
      <alignment horizontal="center" vertical="center"/>
    </xf>
    <xf numFmtId="49" fontId="11" fillId="3" borderId="13" xfId="12" applyNumberFormat="1" applyFont="1" applyFill="1" applyBorder="1" applyAlignment="1" applyProtection="1">
      <alignment horizontal="center" vertical="center"/>
    </xf>
    <xf numFmtId="49" fontId="11" fillId="3" borderId="43" xfId="12" applyNumberFormat="1" applyFont="1" applyFill="1" applyBorder="1" applyAlignment="1" applyProtection="1">
      <alignment horizontal="center" vertical="center"/>
    </xf>
    <xf numFmtId="0" fontId="11" fillId="0" borderId="73" xfId="12" applyFont="1" applyBorder="1" applyAlignment="1" applyProtection="1">
      <alignment horizontal="center" vertical="center" textRotation="255" wrapText="1"/>
    </xf>
    <xf numFmtId="0" fontId="11" fillId="0" borderId="3" xfId="12" applyFont="1" applyBorder="1" applyProtection="1">
      <alignment vertical="center"/>
    </xf>
    <xf numFmtId="0" fontId="11" fillId="0" borderId="4" xfId="12" applyFont="1" applyBorder="1" applyProtection="1">
      <alignment vertical="center"/>
    </xf>
    <xf numFmtId="0" fontId="11" fillId="0" borderId="6" xfId="12" applyFont="1" applyBorder="1" applyProtection="1">
      <alignment vertical="center"/>
    </xf>
    <xf numFmtId="0" fontId="11" fillId="0" borderId="41" xfId="12" applyFont="1" applyBorder="1" applyAlignment="1" applyProtection="1">
      <alignment horizontal="center" vertical="center" textRotation="255" wrapText="1"/>
    </xf>
    <xf numFmtId="0" fontId="11" fillId="0" borderId="8" xfId="12" applyFont="1" applyBorder="1" applyProtection="1">
      <alignment vertical="center"/>
    </xf>
    <xf numFmtId="0" fontId="11" fillId="0" borderId="9" xfId="12" applyFont="1" applyBorder="1" applyProtection="1">
      <alignment vertical="center"/>
    </xf>
    <xf numFmtId="0" fontId="11" fillId="0" borderId="11" xfId="12" applyFont="1" applyBorder="1" applyProtection="1">
      <alignment vertical="center"/>
    </xf>
    <xf numFmtId="0" fontId="11" fillId="0" borderId="50" xfId="12" applyFont="1" applyBorder="1" applyAlignment="1" applyProtection="1">
      <alignment horizontal="center" vertical="center" textRotation="255" wrapText="1"/>
    </xf>
    <xf numFmtId="0" fontId="11" fillId="0" borderId="12" xfId="12" applyFont="1" applyBorder="1" applyProtection="1">
      <alignment vertical="center"/>
    </xf>
    <xf numFmtId="0" fontId="11" fillId="0" borderId="13" xfId="12" applyFont="1" applyBorder="1" applyProtection="1">
      <alignment vertical="center"/>
    </xf>
    <xf numFmtId="0" fontId="11" fillId="0" borderId="43" xfId="12" applyFont="1" applyBorder="1" applyProtection="1">
      <alignment vertical="center"/>
    </xf>
    <xf numFmtId="0" fontId="11" fillId="0" borderId="3" xfId="12" applyFont="1" applyBorder="1" applyAlignment="1" applyProtection="1">
      <alignment horizontal="left" vertical="center"/>
    </xf>
    <xf numFmtId="0" fontId="11" fillId="0" borderId="4" xfId="12" applyFont="1" applyBorder="1" applyAlignment="1" applyProtection="1">
      <alignment horizontal="left" vertical="center"/>
    </xf>
    <xf numFmtId="0" fontId="11" fillId="0" borderId="6" xfId="12" applyFont="1" applyBorder="1" applyAlignment="1" applyProtection="1">
      <alignment horizontal="left" vertical="center"/>
    </xf>
    <xf numFmtId="49" fontId="11" fillId="3" borderId="15" xfId="12" applyNumberFormat="1" applyFont="1" applyFill="1" applyBorder="1" applyAlignment="1" applyProtection="1">
      <alignment horizontal="center" vertical="center"/>
    </xf>
    <xf numFmtId="49" fontId="11" fillId="3" borderId="4" xfId="12" applyNumberFormat="1" applyFont="1" applyFill="1" applyBorder="1" applyAlignment="1" applyProtection="1">
      <alignment horizontal="center" vertical="center"/>
    </xf>
    <xf numFmtId="49" fontId="11" fillId="3" borderId="6" xfId="12" applyNumberFormat="1" applyFont="1" applyFill="1" applyBorder="1" applyAlignment="1" applyProtection="1">
      <alignment horizontal="center" vertical="center"/>
    </xf>
    <xf numFmtId="49" fontId="11" fillId="3" borderId="16" xfId="12" applyNumberFormat="1" applyFont="1" applyFill="1" applyBorder="1" applyAlignment="1" applyProtection="1">
      <alignment horizontal="center" vertical="center"/>
    </xf>
    <xf numFmtId="49" fontId="11" fillId="3" borderId="9" xfId="12" applyNumberFormat="1" applyFont="1" applyFill="1" applyBorder="1" applyAlignment="1" applyProtection="1">
      <alignment horizontal="center" vertical="center"/>
    </xf>
    <xf numFmtId="49" fontId="11" fillId="3" borderId="11" xfId="12" applyNumberFormat="1" applyFont="1" applyFill="1" applyBorder="1" applyAlignment="1" applyProtection="1">
      <alignment horizontal="center" vertical="center"/>
    </xf>
    <xf numFmtId="0" fontId="17" fillId="0" borderId="21" xfId="2" applyFont="1" applyBorder="1" applyAlignment="1" applyProtection="1">
      <alignment horizontal="left" vertical="top"/>
    </xf>
    <xf numFmtId="177" fontId="19" fillId="0" borderId="0" xfId="0" applyNumberFormat="1" applyFont="1" applyAlignment="1" applyProtection="1">
      <alignment vertical="top"/>
    </xf>
    <xf numFmtId="0" fontId="11" fillId="0" borderId="26" xfId="1" applyFont="1" applyBorder="1" applyProtection="1">
      <alignment vertical="center"/>
    </xf>
    <xf numFmtId="0" fontId="11" fillId="0" borderId="0" xfId="12" applyFont="1" applyAlignment="1" applyProtection="1">
      <alignment horizontal="left" vertical="center"/>
    </xf>
    <xf numFmtId="49" fontId="11" fillId="0" borderId="21" xfId="12" applyNumberFormat="1" applyFont="1" applyBorder="1" applyAlignment="1" applyProtection="1">
      <alignment horizontal="center" vertical="center"/>
    </xf>
    <xf numFmtId="49" fontId="11" fillId="0" borderId="0" xfId="12" applyNumberFormat="1" applyFont="1" applyAlignment="1" applyProtection="1">
      <alignment horizontal="center" vertical="center"/>
    </xf>
    <xf numFmtId="0" fontId="11" fillId="0" borderId="19" xfId="2" applyFont="1" applyBorder="1" applyProtection="1">
      <alignment vertical="center"/>
    </xf>
    <xf numFmtId="0" fontId="6" fillId="0" borderId="0" xfId="1" applyNumberFormat="1" applyFont="1" applyAlignment="1" applyProtection="1">
      <alignment horizontal="right" vertical="top"/>
    </xf>
    <xf numFmtId="0" fontId="11"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72">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70AD47"/>
      <color rgb="FFEEAAFC"/>
      <color rgb="FF000000"/>
      <color rgb="FFFFE1FF"/>
      <color rgb="FFFFFF99"/>
      <color rgb="FFFF0000"/>
      <color rgb="FFA6A6A6"/>
      <color rgb="FFE2EFDA"/>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47"/>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23" style="142" hidden="1" customWidth="1"/>
    <col min="2" max="3" width="1.625" style="142" customWidth="1"/>
    <col min="4" max="8" width="5.625" style="142" customWidth="1"/>
    <col min="9" max="9" width="1.625" style="142" customWidth="1"/>
    <col min="10" max="10" width="8.625" style="142" customWidth="1"/>
    <col min="11" max="11" width="2.625" style="142" customWidth="1"/>
    <col min="12" max="13" width="6.125" style="142" customWidth="1"/>
    <col min="14" max="14" width="11.625" style="142" customWidth="1"/>
    <col min="15" max="15" width="12.125" style="142" customWidth="1"/>
    <col min="16" max="16" width="8.625" style="142" customWidth="1"/>
    <col min="17" max="17" width="12.125" style="142" customWidth="1"/>
    <col min="18" max="18" width="8.625" style="142" customWidth="1"/>
    <col min="19" max="19" width="12.125" style="142" customWidth="1"/>
    <col min="20" max="20" width="8.625" style="142" customWidth="1"/>
    <col min="21" max="21" width="3.625" style="142" customWidth="1"/>
    <col min="22" max="22" width="1.625" style="142" customWidth="1"/>
    <col min="23" max="25" width="4.375" style="142" customWidth="1"/>
    <col min="26" max="26" width="2.625" style="142" customWidth="1"/>
    <col min="27" max="27" width="3.625" style="142" customWidth="1"/>
    <col min="28" max="16384" width="9" style="142"/>
  </cols>
  <sheetData>
    <row r="1" spans="1:27" ht="30" customHeight="1" x14ac:dyDescent="0.15">
      <c r="A1" s="529" t="s">
        <v>252</v>
      </c>
      <c r="B1" s="137"/>
      <c r="C1" s="138" t="s">
        <v>239</v>
      </c>
      <c r="D1" s="139"/>
      <c r="E1" s="139"/>
      <c r="F1" s="139"/>
      <c r="G1" s="139"/>
      <c r="H1" s="139"/>
      <c r="I1" s="139"/>
      <c r="J1" s="139"/>
      <c r="K1" s="139"/>
      <c r="L1" s="139"/>
      <c r="M1" s="139"/>
      <c r="N1" s="139"/>
      <c r="O1" s="139"/>
      <c r="P1" s="139"/>
      <c r="Q1" s="139"/>
      <c r="R1" s="139"/>
      <c r="S1" s="139"/>
      <c r="T1" s="139"/>
      <c r="U1" s="139"/>
      <c r="V1" s="139"/>
      <c r="W1" s="528" t="s">
        <v>260</v>
      </c>
      <c r="X1" s="140"/>
      <c r="Y1" s="140"/>
      <c r="Z1" s="140"/>
      <c r="AA1" s="141"/>
    </row>
    <row r="2" spans="1:27" ht="15.75" hidden="1" customHeight="1" x14ac:dyDescent="0.15">
      <c r="A2" s="529" t="s">
        <v>15</v>
      </c>
      <c r="B2" s="137"/>
      <c r="C2" s="143"/>
      <c r="D2" s="143"/>
      <c r="AA2" s="141"/>
    </row>
    <row r="3" spans="1:27" ht="30" customHeight="1" x14ac:dyDescent="0.15">
      <c r="A3" s="530" t="s">
        <v>261</v>
      </c>
      <c r="B3" s="144"/>
      <c r="C3" s="142" t="s">
        <v>240</v>
      </c>
      <c r="AA3" s="141"/>
    </row>
    <row r="4" spans="1:27" ht="5.25" customHeight="1" x14ac:dyDescent="0.15">
      <c r="A4" s="144"/>
      <c r="B4" s="144"/>
      <c r="C4" s="145"/>
      <c r="D4" s="146"/>
      <c r="E4" s="146"/>
      <c r="F4" s="146"/>
      <c r="G4" s="146"/>
      <c r="H4" s="146"/>
      <c r="I4" s="146"/>
      <c r="J4" s="146"/>
      <c r="K4" s="146"/>
      <c r="L4" s="146"/>
      <c r="M4" s="146"/>
      <c r="N4" s="146"/>
      <c r="O4" s="146"/>
      <c r="P4" s="146"/>
      <c r="Q4" s="146"/>
      <c r="R4" s="146"/>
      <c r="S4" s="146"/>
      <c r="T4" s="146"/>
      <c r="U4" s="146"/>
      <c r="V4" s="146"/>
      <c r="W4" s="146"/>
      <c r="X4" s="146"/>
      <c r="Y4" s="146"/>
      <c r="Z4" s="147"/>
    </row>
    <row r="5" spans="1:27" ht="15" customHeight="1" x14ac:dyDescent="0.15">
      <c r="A5" s="144"/>
      <c r="B5" s="144"/>
      <c r="C5" s="148" t="s">
        <v>235</v>
      </c>
      <c r="D5" s="149"/>
      <c r="E5" s="149"/>
      <c r="F5" s="149"/>
      <c r="G5" s="149"/>
      <c r="H5" s="149"/>
      <c r="I5" s="149"/>
      <c r="J5" s="149"/>
      <c r="K5" s="149"/>
      <c r="L5" s="149"/>
      <c r="M5" s="149"/>
      <c r="N5" s="149"/>
      <c r="O5" s="149"/>
      <c r="P5" s="149"/>
      <c r="Q5" s="149"/>
      <c r="R5" s="149"/>
      <c r="S5" s="149"/>
      <c r="T5" s="149"/>
      <c r="U5" s="149"/>
      <c r="V5" s="149"/>
      <c r="W5" s="149"/>
      <c r="X5" s="149"/>
      <c r="Y5" s="149"/>
      <c r="Z5" s="150"/>
    </row>
    <row r="6" spans="1:27" ht="15" customHeight="1" x14ac:dyDescent="0.15">
      <c r="A6" s="144"/>
      <c r="B6" s="144"/>
      <c r="C6" s="148" t="s">
        <v>3</v>
      </c>
      <c r="D6" s="149"/>
      <c r="E6" s="149"/>
      <c r="F6" s="149"/>
      <c r="G6" s="149"/>
      <c r="H6" s="149"/>
      <c r="I6" s="149"/>
      <c r="J6" s="149"/>
      <c r="K6" s="149"/>
      <c r="L6" s="149"/>
      <c r="M6" s="149"/>
      <c r="N6" s="149"/>
      <c r="O6" s="149"/>
      <c r="P6" s="149"/>
      <c r="Q6" s="149"/>
      <c r="R6" s="149"/>
      <c r="S6" s="149"/>
      <c r="T6" s="149"/>
      <c r="U6" s="149"/>
      <c r="V6" s="149"/>
      <c r="W6" s="149"/>
      <c r="X6" s="149"/>
      <c r="Y6" s="149"/>
      <c r="Z6" s="150"/>
    </row>
    <row r="7" spans="1:27" ht="15" customHeight="1" x14ac:dyDescent="0.15">
      <c r="A7" s="144"/>
      <c r="B7" s="144"/>
      <c r="C7" s="148" t="s">
        <v>4</v>
      </c>
      <c r="D7" s="149"/>
      <c r="E7" s="149"/>
      <c r="F7" s="149"/>
      <c r="G7" s="149"/>
      <c r="H7" s="149"/>
      <c r="I7" s="149"/>
      <c r="J7" s="149"/>
      <c r="K7" s="149"/>
      <c r="L7" s="149"/>
      <c r="M7" s="149"/>
      <c r="N7" s="149"/>
      <c r="O7" s="149"/>
      <c r="P7" s="149"/>
      <c r="Q7" s="149"/>
      <c r="R7" s="149"/>
      <c r="S7" s="149"/>
      <c r="T7" s="149"/>
      <c r="U7" s="149"/>
      <c r="V7" s="149"/>
      <c r="W7" s="149"/>
      <c r="X7" s="149"/>
      <c r="Y7" s="149"/>
      <c r="Z7" s="150"/>
    </row>
    <row r="8" spans="1:27" ht="13.5" hidden="1" x14ac:dyDescent="0.15">
      <c r="A8" s="144"/>
      <c r="B8" s="144"/>
      <c r="C8" s="148"/>
      <c r="D8" s="149"/>
      <c r="E8" s="149"/>
      <c r="F8" s="149"/>
      <c r="G8" s="149"/>
      <c r="H8" s="149"/>
      <c r="I8" s="149"/>
      <c r="J8" s="149"/>
      <c r="K8" s="149"/>
      <c r="L8" s="149"/>
      <c r="M8" s="149"/>
      <c r="N8" s="149"/>
      <c r="O8" s="149"/>
      <c r="P8" s="149"/>
      <c r="Q8" s="149"/>
      <c r="R8" s="149"/>
      <c r="S8" s="149"/>
      <c r="T8" s="149"/>
      <c r="U8" s="149"/>
      <c r="V8" s="149"/>
      <c r="W8" s="149"/>
      <c r="X8" s="149"/>
      <c r="Y8" s="149"/>
      <c r="Z8" s="150"/>
    </row>
    <row r="9" spans="1:27" ht="5.25" customHeight="1" x14ac:dyDescent="0.15">
      <c r="A9" s="144"/>
      <c r="B9" s="144"/>
      <c r="C9" s="151"/>
      <c r="D9" s="152"/>
      <c r="E9" s="152"/>
      <c r="F9" s="152"/>
      <c r="G9" s="152"/>
      <c r="H9" s="152"/>
      <c r="I9" s="152"/>
      <c r="J9" s="152"/>
      <c r="K9" s="152"/>
      <c r="L9" s="152"/>
      <c r="M9" s="152"/>
      <c r="N9" s="152"/>
      <c r="O9" s="152"/>
      <c r="P9" s="152"/>
      <c r="Q9" s="152"/>
      <c r="R9" s="152"/>
      <c r="S9" s="152"/>
      <c r="T9" s="152"/>
      <c r="U9" s="152"/>
      <c r="V9" s="152"/>
      <c r="W9" s="152"/>
      <c r="X9" s="152"/>
      <c r="Y9" s="152"/>
      <c r="Z9" s="153"/>
    </row>
    <row r="10" spans="1:27" ht="30" customHeight="1" x14ac:dyDescent="0.15">
      <c r="A10" s="144"/>
      <c r="B10" s="144"/>
    </row>
    <row r="11" spans="1:27" ht="15.75" hidden="1" customHeight="1" x14ac:dyDescent="0.15">
      <c r="A11" s="144"/>
      <c r="B11" s="144"/>
    </row>
    <row r="12" spans="1:27" ht="15.75" hidden="1" customHeight="1" x14ac:dyDescent="0.15">
      <c r="A12" s="144"/>
      <c r="B12" s="144"/>
    </row>
    <row r="13" spans="1:27" ht="20.100000000000001" customHeight="1" x14ac:dyDescent="0.15">
      <c r="A13" s="144"/>
      <c r="B13" s="144"/>
      <c r="C13" s="154" t="s">
        <v>154</v>
      </c>
      <c r="D13" s="155"/>
      <c r="E13" s="155"/>
      <c r="F13" s="155"/>
      <c r="G13" s="155"/>
      <c r="H13" s="156"/>
    </row>
    <row r="14" spans="1:27" ht="15" customHeight="1" x14ac:dyDescent="0.15">
      <c r="A14" s="144"/>
      <c r="B14" s="144"/>
      <c r="C14" s="157"/>
      <c r="D14" s="158"/>
      <c r="E14" s="158"/>
      <c r="F14" s="158"/>
      <c r="G14" s="158"/>
      <c r="H14" s="158"/>
      <c r="I14" s="159"/>
      <c r="J14" s="159"/>
      <c r="K14" s="159"/>
      <c r="L14" s="159"/>
      <c r="M14" s="159"/>
      <c r="N14" s="159"/>
      <c r="O14" s="159"/>
      <c r="P14" s="159"/>
      <c r="Q14" s="159"/>
      <c r="R14" s="159"/>
      <c r="S14" s="159"/>
      <c r="T14" s="159"/>
      <c r="U14" s="159"/>
      <c r="V14" s="159"/>
      <c r="W14" s="159"/>
      <c r="X14" s="159"/>
      <c r="Y14" s="159"/>
      <c r="Z14" s="160"/>
    </row>
    <row r="15" spans="1:27" ht="15.75" hidden="1" customHeight="1" x14ac:dyDescent="0.15">
      <c r="A15" s="144"/>
      <c r="B15" s="144"/>
      <c r="C15" s="161"/>
      <c r="D15" s="162"/>
      <c r="E15" s="163"/>
      <c r="F15" s="163"/>
      <c r="G15" s="163"/>
      <c r="H15" s="163"/>
      <c r="I15" s="164"/>
      <c r="J15" s="165"/>
      <c r="K15" s="165"/>
      <c r="L15" s="165"/>
      <c r="M15" s="165"/>
      <c r="N15" s="165"/>
      <c r="O15" s="165"/>
      <c r="P15" s="165"/>
      <c r="Q15" s="165"/>
      <c r="R15" s="165"/>
      <c r="S15" s="165"/>
      <c r="T15" s="165"/>
      <c r="U15" s="165"/>
      <c r="V15" s="165"/>
      <c r="W15" s="165"/>
      <c r="X15" s="165"/>
      <c r="Y15" s="165"/>
      <c r="Z15" s="166"/>
    </row>
    <row r="16" spans="1:27" ht="15.75" hidden="1" customHeight="1" x14ac:dyDescent="0.15">
      <c r="A16" s="144"/>
      <c r="B16" s="144"/>
      <c r="C16" s="161"/>
      <c r="D16" s="162"/>
      <c r="E16" s="167"/>
      <c r="F16" s="167"/>
      <c r="G16" s="167"/>
      <c r="H16" s="167"/>
      <c r="I16" s="164"/>
      <c r="J16" s="168"/>
      <c r="K16" s="168"/>
      <c r="L16" s="168"/>
      <c r="M16" s="168"/>
      <c r="N16" s="168"/>
      <c r="O16" s="168"/>
      <c r="P16" s="168"/>
      <c r="Q16" s="168"/>
      <c r="R16" s="168"/>
      <c r="S16" s="168"/>
      <c r="T16" s="168"/>
      <c r="U16" s="168"/>
      <c r="V16" s="168"/>
      <c r="W16" s="168"/>
      <c r="X16" s="168"/>
      <c r="Y16" s="168"/>
      <c r="Z16" s="166"/>
    </row>
    <row r="17" spans="1:26" ht="15.75" hidden="1" customHeight="1" x14ac:dyDescent="0.15">
      <c r="A17" s="144"/>
      <c r="B17" s="144"/>
      <c r="C17" s="161"/>
      <c r="D17" s="162"/>
      <c r="E17" s="167"/>
      <c r="F17" s="167"/>
      <c r="G17" s="167"/>
      <c r="H17" s="167"/>
      <c r="I17" s="164"/>
      <c r="J17" s="168"/>
      <c r="K17" s="168"/>
      <c r="L17" s="168"/>
      <c r="M17" s="168"/>
      <c r="N17" s="168"/>
      <c r="O17" s="168"/>
      <c r="P17" s="168"/>
      <c r="Q17" s="168"/>
      <c r="R17" s="168"/>
      <c r="S17" s="168"/>
      <c r="T17" s="168"/>
      <c r="U17" s="168"/>
      <c r="V17" s="168"/>
      <c r="W17" s="168"/>
      <c r="X17" s="168"/>
      <c r="Y17" s="168"/>
      <c r="Z17" s="166"/>
    </row>
    <row r="18" spans="1:26" ht="15.75" hidden="1" customHeight="1" x14ac:dyDescent="0.15">
      <c r="A18" s="144"/>
      <c r="B18" s="144"/>
      <c r="C18" s="161"/>
      <c r="D18" s="162"/>
      <c r="E18" s="167"/>
      <c r="F18" s="167"/>
      <c r="G18" s="167"/>
      <c r="H18" s="167"/>
      <c r="I18" s="164"/>
      <c r="J18" s="168"/>
      <c r="K18" s="168"/>
      <c r="L18" s="168"/>
      <c r="M18" s="168"/>
      <c r="N18" s="168"/>
      <c r="O18" s="168"/>
      <c r="P18" s="168"/>
      <c r="Q18" s="168"/>
      <c r="R18" s="168"/>
      <c r="S18" s="168"/>
      <c r="T18" s="168"/>
      <c r="U18" s="168"/>
      <c r="V18" s="168"/>
      <c r="W18" s="168"/>
      <c r="X18" s="168"/>
      <c r="Y18" s="168"/>
      <c r="Z18" s="166"/>
    </row>
    <row r="19" spans="1:26" ht="15.75" hidden="1" customHeight="1" x14ac:dyDescent="0.15">
      <c r="A19" s="144"/>
      <c r="B19" s="144"/>
      <c r="C19" s="161"/>
      <c r="D19" s="162"/>
      <c r="E19" s="167"/>
      <c r="F19" s="167"/>
      <c r="G19" s="167"/>
      <c r="H19" s="167"/>
      <c r="I19" s="164"/>
      <c r="J19" s="168"/>
      <c r="K19" s="168"/>
      <c r="L19" s="168"/>
      <c r="M19" s="168"/>
      <c r="N19" s="168"/>
      <c r="O19" s="168"/>
      <c r="P19" s="168"/>
      <c r="Q19" s="168"/>
      <c r="R19" s="168"/>
      <c r="S19" s="168"/>
      <c r="T19" s="168"/>
      <c r="U19" s="168"/>
      <c r="V19" s="168"/>
      <c r="W19" s="168"/>
      <c r="X19" s="168"/>
      <c r="Y19" s="168"/>
      <c r="Z19" s="166"/>
    </row>
    <row r="20" spans="1:26" ht="20.100000000000001" customHeight="1" x14ac:dyDescent="0.15">
      <c r="A20" s="144">
        <f>IFERROR(IF(TRIM($I20)="",1001,0),3)</f>
        <v>1001</v>
      </c>
      <c r="B20" s="144"/>
      <c r="C20" s="161"/>
      <c r="D20" s="162">
        <v>1</v>
      </c>
      <c r="E20" s="142" t="s">
        <v>123</v>
      </c>
      <c r="I20" s="96"/>
      <c r="J20" s="97"/>
      <c r="K20" s="97"/>
      <c r="L20" s="97"/>
      <c r="M20" s="97"/>
      <c r="N20" s="167"/>
      <c r="O20" s="167"/>
      <c r="P20" s="167"/>
      <c r="Q20" s="167"/>
      <c r="R20" s="167"/>
      <c r="S20" s="167"/>
      <c r="T20" s="167"/>
      <c r="U20" s="167"/>
      <c r="V20" s="167"/>
      <c r="W20" s="167"/>
      <c r="X20" s="167"/>
      <c r="Y20" s="167"/>
      <c r="Z20" s="166"/>
    </row>
    <row r="21" spans="1:26" ht="20.100000000000001" customHeight="1" x14ac:dyDescent="0.15">
      <c r="A21" s="144"/>
      <c r="B21" s="144"/>
      <c r="C21" s="161"/>
      <c r="D21" s="162"/>
      <c r="E21" s="167"/>
      <c r="F21" s="167"/>
      <c r="G21" s="167"/>
      <c r="H21" s="167"/>
      <c r="I21" s="164"/>
      <c r="J21" s="169" t="s">
        <v>224</v>
      </c>
      <c r="K21" s="168"/>
      <c r="L21" s="168"/>
      <c r="M21" s="168"/>
      <c r="N21" s="168"/>
      <c r="O21" s="168"/>
      <c r="P21" s="168"/>
      <c r="Q21" s="168"/>
      <c r="R21" s="168"/>
      <c r="S21" s="168"/>
      <c r="T21" s="168"/>
      <c r="U21" s="168"/>
      <c r="V21" s="168"/>
      <c r="W21" s="168"/>
      <c r="X21" s="168"/>
      <c r="Y21" s="168"/>
      <c r="Z21" s="166"/>
    </row>
    <row r="22" spans="1:26" ht="20.100000000000001" customHeight="1" x14ac:dyDescent="0.15">
      <c r="A22" s="144">
        <f>IFERROR(IF(AND(TRIM($I22)&lt;&gt;"", OR(ISERROR(FIND("@"&amp;LEFT($I22,3)&amp;"@", 都道府県3))=FALSE, ISERROR(FIND("@"&amp;LEFT($I22,4)&amp;"@",都道府県4))=FALSE))=FALSE,1001,0),3)</f>
        <v>1001</v>
      </c>
      <c r="B22" s="144"/>
      <c r="C22" s="161"/>
      <c r="D22" s="162">
        <v>2</v>
      </c>
      <c r="E22" s="142" t="s">
        <v>124</v>
      </c>
      <c r="I22" s="92"/>
      <c r="J22" s="92"/>
      <c r="K22" s="92"/>
      <c r="L22" s="92"/>
      <c r="M22" s="92"/>
      <c r="N22" s="92"/>
      <c r="O22" s="92"/>
      <c r="P22" s="92"/>
      <c r="Q22" s="93"/>
      <c r="R22" s="92"/>
      <c r="S22" s="92"/>
      <c r="T22" s="92"/>
      <c r="U22" s="92"/>
      <c r="V22" s="92"/>
      <c r="W22" s="92"/>
      <c r="X22" s="92"/>
      <c r="Y22" s="92"/>
      <c r="Z22" s="166"/>
    </row>
    <row r="23" spans="1:26" ht="20.100000000000001" customHeight="1" x14ac:dyDescent="0.15">
      <c r="A23" s="144"/>
      <c r="B23" s="144"/>
      <c r="C23" s="161"/>
      <c r="D23" s="162"/>
      <c r="E23" s="167"/>
      <c r="F23" s="167"/>
      <c r="G23" s="167"/>
      <c r="H23" s="167"/>
      <c r="I23" s="164"/>
      <c r="J23" s="169" t="s">
        <v>125</v>
      </c>
      <c r="K23" s="168"/>
      <c r="L23" s="168"/>
      <c r="M23" s="168"/>
      <c r="N23" s="168"/>
      <c r="O23" s="168"/>
      <c r="P23" s="168"/>
      <c r="Q23" s="168"/>
      <c r="R23" s="168"/>
      <c r="S23" s="168"/>
      <c r="T23" s="168"/>
      <c r="U23" s="168"/>
      <c r="V23" s="168"/>
      <c r="W23" s="168"/>
      <c r="X23" s="168"/>
      <c r="Y23" s="168"/>
      <c r="Z23" s="166"/>
    </row>
    <row r="24" spans="1:26" ht="20.100000000000001" customHeight="1" x14ac:dyDescent="0.15">
      <c r="A24" s="144">
        <f>IFERROR(IF(TRIM($I24)="",1001,0),3)</f>
        <v>1001</v>
      </c>
      <c r="B24" s="144"/>
      <c r="C24" s="161"/>
      <c r="D24" s="162">
        <v>3</v>
      </c>
      <c r="E24" s="142" t="s">
        <v>155</v>
      </c>
      <c r="I24" s="79"/>
      <c r="J24" s="79"/>
      <c r="K24" s="79"/>
      <c r="L24" s="79"/>
      <c r="M24" s="79"/>
      <c r="N24" s="79"/>
      <c r="O24" s="79"/>
      <c r="P24" s="79"/>
      <c r="Q24" s="95"/>
      <c r="R24" s="79"/>
      <c r="S24" s="79"/>
      <c r="T24" s="79"/>
      <c r="U24" s="79"/>
      <c r="V24" s="79"/>
      <c r="W24" s="79"/>
      <c r="X24" s="79"/>
      <c r="Y24" s="79"/>
      <c r="Z24" s="166"/>
    </row>
    <row r="25" spans="1:26" ht="20.100000000000001" customHeight="1" x14ac:dyDescent="0.15">
      <c r="A25" s="144"/>
      <c r="B25" s="144"/>
      <c r="C25" s="170"/>
      <c r="D25" s="167"/>
      <c r="E25" s="167"/>
      <c r="F25" s="167"/>
      <c r="G25" s="167"/>
      <c r="H25" s="167"/>
      <c r="I25" s="164"/>
      <c r="J25" s="169" t="s">
        <v>187</v>
      </c>
      <c r="K25" s="168"/>
      <c r="L25" s="168"/>
      <c r="M25" s="168"/>
      <c r="N25" s="168"/>
      <c r="O25" s="168"/>
      <c r="P25" s="168"/>
      <c r="Q25" s="168"/>
      <c r="R25" s="168"/>
      <c r="S25" s="168"/>
      <c r="T25" s="168"/>
      <c r="U25" s="168"/>
      <c r="V25" s="168"/>
      <c r="W25" s="168"/>
      <c r="X25" s="168"/>
      <c r="Y25" s="168"/>
      <c r="Z25" s="166"/>
    </row>
    <row r="26" spans="1:26" ht="20.100000000000001" customHeight="1" x14ac:dyDescent="0.15">
      <c r="A26" s="144">
        <f>IFERROR(IF(TRIM($I26)="",1001,0),3)</f>
        <v>1001</v>
      </c>
      <c r="B26" s="144"/>
      <c r="C26" s="161"/>
      <c r="D26" s="162">
        <v>4</v>
      </c>
      <c r="E26" s="142" t="s">
        <v>126</v>
      </c>
      <c r="I26" s="79"/>
      <c r="J26" s="79"/>
      <c r="K26" s="79"/>
      <c r="L26" s="79"/>
      <c r="M26" s="79"/>
      <c r="N26" s="79"/>
      <c r="O26" s="79"/>
      <c r="P26" s="79"/>
      <c r="Q26" s="95"/>
      <c r="R26" s="79"/>
      <c r="S26" s="79"/>
      <c r="T26" s="79"/>
      <c r="U26" s="79"/>
      <c r="V26" s="79"/>
      <c r="W26" s="79"/>
      <c r="X26" s="79"/>
      <c r="Y26" s="79"/>
      <c r="Z26" s="166"/>
    </row>
    <row r="27" spans="1:26" ht="20.100000000000001" customHeight="1" x14ac:dyDescent="0.15">
      <c r="A27" s="144"/>
      <c r="B27" s="144"/>
      <c r="C27" s="170"/>
      <c r="D27" s="167"/>
      <c r="E27" s="167"/>
      <c r="F27" s="167"/>
      <c r="G27" s="167"/>
      <c r="H27" s="167"/>
      <c r="I27" s="164"/>
      <c r="J27" s="169" t="s">
        <v>188</v>
      </c>
      <c r="K27" s="168"/>
      <c r="L27" s="168"/>
      <c r="M27" s="168"/>
      <c r="N27" s="168"/>
      <c r="O27" s="168"/>
      <c r="P27" s="168"/>
      <c r="Q27" s="171"/>
      <c r="R27" s="168"/>
      <c r="S27" s="168"/>
      <c r="T27" s="168"/>
      <c r="U27" s="168"/>
      <c r="V27" s="168"/>
      <c r="W27" s="168"/>
      <c r="X27" s="168"/>
      <c r="Y27" s="168"/>
      <c r="Z27" s="172"/>
    </row>
    <row r="28" spans="1:26" ht="20.100000000000001" customHeight="1" x14ac:dyDescent="0.15">
      <c r="A28" s="144">
        <f>IFERROR(IF(TRIM($I28)="",1001,0),3)</f>
        <v>1001</v>
      </c>
      <c r="B28" s="144"/>
      <c r="C28" s="161"/>
      <c r="D28" s="162">
        <v>5</v>
      </c>
      <c r="E28" s="142" t="s">
        <v>127</v>
      </c>
      <c r="I28" s="79"/>
      <c r="J28" s="79"/>
      <c r="K28" s="79"/>
      <c r="L28" s="79"/>
      <c r="M28" s="79"/>
      <c r="N28" s="79"/>
      <c r="O28" s="79"/>
      <c r="P28" s="79"/>
      <c r="Q28" s="79"/>
      <c r="R28" s="79"/>
      <c r="S28" s="79"/>
      <c r="T28" s="79"/>
      <c r="U28" s="79"/>
      <c r="V28" s="79"/>
      <c r="W28" s="79"/>
      <c r="X28" s="79"/>
      <c r="Y28" s="79"/>
      <c r="Z28" s="166"/>
    </row>
    <row r="29" spans="1:26" ht="20.100000000000001" customHeight="1" x14ac:dyDescent="0.15">
      <c r="A29" s="144"/>
      <c r="B29" s="144"/>
      <c r="C29" s="170"/>
      <c r="D29" s="167"/>
      <c r="E29" s="167"/>
      <c r="F29" s="167"/>
      <c r="G29" s="167"/>
      <c r="H29" s="167"/>
      <c r="I29" s="164"/>
      <c r="J29" s="169" t="s">
        <v>162</v>
      </c>
      <c r="K29" s="168"/>
      <c r="L29" s="168"/>
      <c r="M29" s="168"/>
      <c r="N29" s="168"/>
      <c r="O29" s="168"/>
      <c r="P29" s="168"/>
      <c r="Q29" s="168"/>
      <c r="R29" s="168"/>
      <c r="S29" s="168"/>
      <c r="T29" s="168"/>
      <c r="U29" s="168"/>
      <c r="V29" s="168"/>
      <c r="W29" s="168"/>
      <c r="X29" s="168"/>
      <c r="Y29" s="168"/>
      <c r="Z29" s="172"/>
    </row>
    <row r="30" spans="1:26" ht="20.100000000000001" customHeight="1" x14ac:dyDescent="0.15">
      <c r="A30" s="144">
        <f>IFERROR(IF(OR(TRIM($I30)="", NOT(OR(IFERROR(SEARCH(" ",$I30),0)&gt;0, IFERROR(SEARCH("　",$I30),0)&gt;0))),1001,0),3)</f>
        <v>1001</v>
      </c>
      <c r="B30" s="144"/>
      <c r="C30" s="161"/>
      <c r="D30" s="162">
        <v>6</v>
      </c>
      <c r="E30" s="142" t="s">
        <v>156</v>
      </c>
      <c r="I30" s="79"/>
      <c r="J30" s="79"/>
      <c r="K30" s="79"/>
      <c r="L30" s="79"/>
      <c r="M30" s="79"/>
      <c r="N30" s="79"/>
      <c r="O30" s="79"/>
      <c r="P30" s="79"/>
      <c r="Q30" s="79"/>
      <c r="R30" s="79"/>
      <c r="S30" s="79"/>
      <c r="T30" s="79"/>
      <c r="U30" s="79"/>
      <c r="V30" s="79"/>
      <c r="W30" s="79"/>
      <c r="X30" s="79"/>
      <c r="Y30" s="79"/>
      <c r="Z30" s="166"/>
    </row>
    <row r="31" spans="1:26" ht="20.100000000000001" customHeight="1" x14ac:dyDescent="0.15">
      <c r="A31" s="144"/>
      <c r="B31" s="144"/>
      <c r="C31" s="170"/>
      <c r="D31" s="167"/>
      <c r="E31" s="167"/>
      <c r="F31" s="167"/>
      <c r="G31" s="167"/>
      <c r="H31" s="167"/>
      <c r="I31" s="173"/>
      <c r="J31" s="169" t="s">
        <v>128</v>
      </c>
      <c r="K31" s="169"/>
      <c r="L31" s="169"/>
      <c r="M31" s="169"/>
      <c r="N31" s="169"/>
      <c r="O31" s="169"/>
      <c r="P31" s="169"/>
      <c r="Q31" s="169"/>
      <c r="R31" s="169"/>
      <c r="S31" s="169"/>
      <c r="T31" s="169"/>
      <c r="U31" s="169"/>
      <c r="V31" s="169"/>
      <c r="W31" s="169"/>
      <c r="X31" s="169"/>
      <c r="Y31" s="169"/>
      <c r="Z31" s="172"/>
    </row>
    <row r="32" spans="1:26" ht="20.100000000000001" customHeight="1" x14ac:dyDescent="0.15">
      <c r="A32" s="144">
        <f>IFERROR(IF(OR(TRIM($I32)="", NOT(OR(IFERROR(SEARCH(" ",$I32),0)&gt;0, IFERROR(SEARCH("　",$I32),0)&gt;0))),1001,0),3)</f>
        <v>1001</v>
      </c>
      <c r="B32" s="144"/>
      <c r="C32" s="161"/>
      <c r="D32" s="162">
        <v>7</v>
      </c>
      <c r="E32" s="142" t="s">
        <v>129</v>
      </c>
      <c r="I32" s="79"/>
      <c r="J32" s="79"/>
      <c r="K32" s="79"/>
      <c r="L32" s="79"/>
      <c r="M32" s="79"/>
      <c r="N32" s="79"/>
      <c r="O32" s="79"/>
      <c r="P32" s="79"/>
      <c r="Q32" s="79"/>
      <c r="R32" s="79"/>
      <c r="S32" s="79"/>
      <c r="T32" s="79"/>
      <c r="U32" s="79"/>
      <c r="V32" s="79"/>
      <c r="W32" s="79"/>
      <c r="X32" s="79"/>
      <c r="Y32" s="79"/>
      <c r="Z32" s="166"/>
    </row>
    <row r="33" spans="1:27" ht="20.100000000000001" customHeight="1" x14ac:dyDescent="0.15">
      <c r="A33" s="144"/>
      <c r="B33" s="144"/>
      <c r="C33" s="170"/>
      <c r="D33" s="167"/>
      <c r="E33" s="167"/>
      <c r="F33" s="167"/>
      <c r="G33" s="167"/>
      <c r="H33" s="167"/>
      <c r="I33" s="173"/>
      <c r="J33" s="169" t="s">
        <v>130</v>
      </c>
      <c r="K33" s="169"/>
      <c r="L33" s="169"/>
      <c r="M33" s="169"/>
      <c r="N33" s="169"/>
      <c r="O33" s="169"/>
      <c r="P33" s="169"/>
      <c r="Q33" s="169"/>
      <c r="R33" s="169"/>
      <c r="S33" s="169"/>
      <c r="T33" s="169"/>
      <c r="U33" s="169"/>
      <c r="V33" s="169"/>
      <c r="W33" s="169"/>
      <c r="X33" s="169"/>
      <c r="Y33" s="169"/>
      <c r="Z33" s="166"/>
    </row>
    <row r="34" spans="1:27" ht="20.100000000000001" customHeight="1" x14ac:dyDescent="0.15">
      <c r="A34" s="144">
        <f>IFERROR(IF(NOT(AND(TRIM($I34)&lt;&gt;"",ISNUMBER(VALUE(SUBSTITUTE($I34,"-",""))), IFERROR(SEARCH("-",$I34),0)&gt;0)),1001,0),3)</f>
        <v>1001</v>
      </c>
      <c r="B34" s="144"/>
      <c r="C34" s="161"/>
      <c r="D34" s="162">
        <v>8</v>
      </c>
      <c r="E34" s="142" t="s">
        <v>131</v>
      </c>
      <c r="I34" s="79"/>
      <c r="J34" s="79"/>
      <c r="K34" s="79"/>
      <c r="L34" s="79"/>
      <c r="M34" s="79"/>
      <c r="O34" s="174" t="s">
        <v>132</v>
      </c>
      <c r="P34" s="1"/>
      <c r="Q34" s="142" t="s">
        <v>133</v>
      </c>
      <c r="Y34" s="168"/>
      <c r="Z34" s="166"/>
    </row>
    <row r="35" spans="1:27" ht="20.100000000000001" customHeight="1" x14ac:dyDescent="0.15">
      <c r="A35" s="144"/>
      <c r="B35" s="144"/>
      <c r="C35" s="170"/>
      <c r="D35" s="167"/>
      <c r="E35" s="167"/>
      <c r="F35" s="167"/>
      <c r="G35" s="167"/>
      <c r="H35" s="167"/>
      <c r="I35" s="164"/>
      <c r="J35" s="169" t="s">
        <v>134</v>
      </c>
      <c r="K35" s="168"/>
      <c r="L35" s="168"/>
      <c r="M35" s="168"/>
      <c r="N35" s="168"/>
      <c r="O35" s="168"/>
      <c r="P35" s="168"/>
      <c r="Q35" s="168"/>
      <c r="R35" s="168"/>
      <c r="S35" s="168"/>
      <c r="T35" s="168"/>
      <c r="U35" s="168"/>
      <c r="V35" s="168"/>
      <c r="W35" s="168"/>
      <c r="X35" s="168"/>
      <c r="Y35" s="168"/>
      <c r="Z35" s="166"/>
    </row>
    <row r="36" spans="1:27" ht="20.100000000000001" customHeight="1" x14ac:dyDescent="0.15">
      <c r="A36" s="144">
        <f>IFERROR(IF(AND(TRIM($I36)&lt;&gt;"", NOT(AND(ISNUMBER(VALUE(SUBSTITUTE($I36,"-",""))), IFERROR(SEARCH("-",$I36),0)&gt;0))),1001,0),3)</f>
        <v>0</v>
      </c>
      <c r="B36" s="144"/>
      <c r="C36" s="161"/>
      <c r="D36" s="162">
        <v>9</v>
      </c>
      <c r="E36" s="142" t="s">
        <v>135</v>
      </c>
      <c r="I36" s="79"/>
      <c r="J36" s="79"/>
      <c r="K36" s="79"/>
      <c r="L36" s="79"/>
      <c r="M36" s="79"/>
      <c r="N36" s="168"/>
      <c r="O36" s="168"/>
      <c r="P36" s="168"/>
      <c r="Q36" s="168"/>
      <c r="R36" s="168"/>
      <c r="S36" s="168"/>
      <c r="T36" s="168"/>
      <c r="U36" s="168"/>
      <c r="V36" s="168"/>
      <c r="W36" s="168"/>
      <c r="X36" s="168"/>
      <c r="Y36" s="168"/>
      <c r="Z36" s="166"/>
    </row>
    <row r="37" spans="1:27" ht="20.100000000000001" customHeight="1" x14ac:dyDescent="0.15">
      <c r="A37" s="144"/>
      <c r="B37" s="144"/>
      <c r="C37" s="170"/>
      <c r="D37" s="167"/>
      <c r="E37" s="167"/>
      <c r="F37" s="167"/>
      <c r="G37" s="167"/>
      <c r="H37" s="167"/>
      <c r="I37" s="164"/>
      <c r="J37" s="169" t="s">
        <v>134</v>
      </c>
      <c r="K37" s="168"/>
      <c r="L37" s="168"/>
      <c r="M37" s="168"/>
      <c r="N37" s="168"/>
      <c r="O37" s="168"/>
      <c r="P37" s="168"/>
      <c r="Q37" s="168"/>
      <c r="R37" s="168"/>
      <c r="S37" s="168"/>
      <c r="T37" s="168"/>
      <c r="U37" s="168"/>
      <c r="V37" s="168"/>
      <c r="W37" s="168"/>
      <c r="X37" s="168"/>
      <c r="Y37" s="168"/>
      <c r="Z37" s="166"/>
    </row>
    <row r="38" spans="1:27" ht="20.100000000000001" customHeight="1" x14ac:dyDescent="0.15">
      <c r="A38" s="144">
        <f>IFERROR(IF(AND(TRIM($I38)&lt;&gt;"", NOT(IFERROR(SEARCH("@",$I38),0)&gt;0)),1001,0),3)</f>
        <v>0</v>
      </c>
      <c r="B38" s="144"/>
      <c r="C38" s="170"/>
      <c r="D38" s="162">
        <v>10</v>
      </c>
      <c r="E38" s="142" t="s">
        <v>136</v>
      </c>
      <c r="I38" s="79"/>
      <c r="J38" s="79"/>
      <c r="K38" s="79"/>
      <c r="L38" s="79"/>
      <c r="M38" s="79"/>
      <c r="N38" s="79"/>
      <c r="O38" s="79"/>
      <c r="P38" s="79"/>
      <c r="Q38" s="94"/>
      <c r="R38" s="79"/>
      <c r="S38" s="79"/>
      <c r="T38" s="79"/>
      <c r="U38" s="79"/>
      <c r="V38" s="79"/>
      <c r="W38" s="79"/>
      <c r="X38" s="79"/>
      <c r="Y38" s="79"/>
      <c r="Z38" s="166"/>
    </row>
    <row r="39" spans="1:27" ht="20.100000000000001" customHeight="1" x14ac:dyDescent="0.15">
      <c r="A39" s="144"/>
      <c r="B39" s="144"/>
      <c r="C39" s="170"/>
      <c r="D39" s="162"/>
      <c r="I39" s="164"/>
      <c r="J39" s="175" t="s">
        <v>222</v>
      </c>
      <c r="K39" s="176"/>
      <c r="L39" s="169"/>
      <c r="M39" s="169"/>
      <c r="N39" s="169"/>
      <c r="O39" s="169"/>
      <c r="P39" s="169"/>
      <c r="Q39" s="177"/>
      <c r="R39" s="169"/>
      <c r="S39" s="169"/>
      <c r="T39" s="169"/>
      <c r="U39" s="169"/>
      <c r="V39" s="169"/>
      <c r="W39" s="169"/>
      <c r="X39" s="169"/>
      <c r="Y39" s="169"/>
      <c r="Z39" s="167"/>
      <c r="AA39" s="178"/>
    </row>
    <row r="40" spans="1:27" ht="20.100000000000001" customHeight="1" x14ac:dyDescent="0.15">
      <c r="A40" s="144">
        <f>IFERROR(IF(AND($I40&lt;&gt;"一致する", $I40&lt;&gt;"一致しない"),1001,0),3)</f>
        <v>0</v>
      </c>
      <c r="B40" s="144"/>
      <c r="C40" s="161"/>
      <c r="D40" s="162">
        <v>11</v>
      </c>
      <c r="E40" s="142" t="s">
        <v>137</v>
      </c>
      <c r="I40" s="79" t="s">
        <v>138</v>
      </c>
      <c r="J40" s="79"/>
      <c r="K40" s="79"/>
      <c r="L40" s="79"/>
      <c r="M40" s="79"/>
      <c r="N40" s="167"/>
      <c r="O40" s="167"/>
      <c r="P40" s="167"/>
      <c r="Q40" s="167"/>
      <c r="R40" s="167"/>
      <c r="S40" s="167"/>
      <c r="T40" s="167"/>
      <c r="U40" s="167"/>
      <c r="V40" s="167"/>
      <c r="W40" s="167"/>
      <c r="X40" s="167"/>
      <c r="Y40" s="167"/>
      <c r="Z40" s="166"/>
      <c r="AA40" s="167"/>
    </row>
    <row r="41" spans="1:27" ht="20.100000000000001" customHeight="1" x14ac:dyDescent="0.15">
      <c r="A41" s="144"/>
      <c r="B41" s="144"/>
      <c r="C41" s="170"/>
      <c r="D41" s="167"/>
      <c r="E41" s="167"/>
      <c r="F41" s="167"/>
      <c r="G41" s="167"/>
      <c r="H41" s="167"/>
      <c r="I41" s="173"/>
      <c r="J41" s="179" t="s">
        <v>180</v>
      </c>
      <c r="K41" s="169"/>
      <c r="L41" s="169"/>
      <c r="M41" s="169"/>
      <c r="N41" s="169"/>
      <c r="O41" s="169"/>
      <c r="P41" s="169"/>
      <c r="Q41" s="169"/>
      <c r="R41" s="169"/>
      <c r="S41" s="169"/>
      <c r="T41" s="169"/>
      <c r="U41" s="169"/>
      <c r="V41" s="169"/>
      <c r="W41" s="169"/>
      <c r="X41" s="169"/>
      <c r="Y41" s="169"/>
      <c r="Z41" s="180"/>
      <c r="AA41" s="167"/>
    </row>
    <row r="42" spans="1:27" ht="20.100000000000001" customHeight="1" x14ac:dyDescent="0.15">
      <c r="A42" s="144"/>
      <c r="B42" s="144"/>
      <c r="C42" s="181"/>
      <c r="D42" s="182"/>
      <c r="E42" s="182"/>
      <c r="F42" s="182"/>
      <c r="G42" s="182"/>
      <c r="H42" s="182"/>
      <c r="I42" s="183"/>
      <c r="J42" s="183"/>
      <c r="K42" s="184"/>
      <c r="L42" s="183"/>
      <c r="M42" s="183"/>
      <c r="N42" s="183"/>
      <c r="O42" s="183"/>
      <c r="P42" s="183"/>
      <c r="Q42" s="183"/>
      <c r="R42" s="183"/>
      <c r="S42" s="183"/>
      <c r="T42" s="183"/>
      <c r="U42" s="183"/>
      <c r="V42" s="183"/>
      <c r="W42" s="183"/>
      <c r="X42" s="183"/>
      <c r="Y42" s="183"/>
      <c r="Z42" s="185"/>
    </row>
    <row r="43" spans="1:27" ht="15" customHeight="1" x14ac:dyDescent="0.15">
      <c r="A43" s="144"/>
      <c r="B43" s="144"/>
      <c r="C43" s="167"/>
      <c r="D43" s="167"/>
      <c r="E43" s="167"/>
      <c r="F43" s="167"/>
      <c r="G43" s="167"/>
      <c r="H43" s="167"/>
      <c r="I43" s="186"/>
      <c r="J43" s="187"/>
      <c r="K43" s="187"/>
      <c r="L43" s="187"/>
      <c r="M43" s="187"/>
      <c r="N43" s="187"/>
      <c r="O43" s="187"/>
      <c r="P43" s="187"/>
      <c r="Q43" s="187"/>
      <c r="R43" s="187"/>
      <c r="S43" s="187"/>
      <c r="T43" s="187"/>
      <c r="U43" s="187"/>
      <c r="V43" s="187"/>
      <c r="W43" s="187"/>
      <c r="X43" s="187"/>
      <c r="Y43" s="187"/>
      <c r="Z43" s="167"/>
    </row>
    <row r="44" spans="1:27" ht="15.75" hidden="1" customHeight="1" x14ac:dyDescent="0.15">
      <c r="A44" s="144"/>
      <c r="B44" s="144"/>
      <c r="C44" s="167"/>
      <c r="D44" s="167"/>
      <c r="E44" s="167"/>
      <c r="F44" s="167"/>
      <c r="G44" s="167"/>
      <c r="H44" s="167"/>
      <c r="I44" s="187"/>
      <c r="J44" s="167"/>
      <c r="K44" s="167"/>
      <c r="L44" s="167"/>
      <c r="M44" s="167"/>
      <c r="N44" s="167"/>
      <c r="O44" s="167"/>
      <c r="P44" s="167"/>
      <c r="Q44" s="167"/>
      <c r="R44" s="167"/>
      <c r="S44" s="167"/>
      <c r="T44" s="167"/>
      <c r="U44" s="167"/>
      <c r="V44" s="167"/>
      <c r="W44" s="167"/>
      <c r="X44" s="167"/>
      <c r="Y44" s="167"/>
      <c r="Z44" s="167"/>
    </row>
    <row r="45" spans="1:27" ht="15.75" hidden="1" customHeight="1" x14ac:dyDescent="0.15">
      <c r="A45" s="144"/>
      <c r="B45" s="144"/>
      <c r="C45" s="167"/>
      <c r="D45" s="167"/>
      <c r="E45" s="167"/>
      <c r="F45" s="167"/>
      <c r="G45" s="167"/>
      <c r="H45" s="167"/>
      <c r="I45" s="187"/>
      <c r="J45" s="167"/>
      <c r="K45" s="167"/>
      <c r="L45" s="167"/>
      <c r="M45" s="167"/>
      <c r="N45" s="167"/>
      <c r="O45" s="167"/>
      <c r="P45" s="167"/>
      <c r="Q45" s="167"/>
      <c r="R45" s="167"/>
      <c r="S45" s="167"/>
      <c r="T45" s="167"/>
      <c r="U45" s="167"/>
      <c r="V45" s="167"/>
      <c r="W45" s="167"/>
      <c r="X45" s="167"/>
      <c r="Y45" s="167"/>
      <c r="Z45" s="167"/>
    </row>
    <row r="46" spans="1:27" ht="15.75" hidden="1" customHeight="1" x14ac:dyDescent="0.15">
      <c r="A46" s="144"/>
      <c r="B46" s="144"/>
      <c r="C46" s="167"/>
      <c r="D46" s="167"/>
      <c r="E46" s="167"/>
      <c r="F46" s="167"/>
      <c r="G46" s="167"/>
      <c r="H46" s="167"/>
      <c r="I46" s="187"/>
      <c r="J46" s="167"/>
      <c r="K46" s="167"/>
      <c r="L46" s="167"/>
      <c r="M46" s="167"/>
      <c r="N46" s="167"/>
      <c r="O46" s="167"/>
      <c r="P46" s="167"/>
      <c r="Q46" s="167"/>
      <c r="R46" s="167"/>
      <c r="S46" s="167"/>
      <c r="T46" s="167"/>
      <c r="U46" s="167"/>
      <c r="V46" s="167"/>
      <c r="W46" s="167"/>
      <c r="X46" s="167"/>
      <c r="Y46" s="167"/>
      <c r="Z46" s="167"/>
    </row>
    <row r="47" spans="1:27" ht="15.75" hidden="1" customHeight="1" x14ac:dyDescent="0.15">
      <c r="A47" s="144"/>
      <c r="B47" s="144"/>
      <c r="C47" s="167"/>
      <c r="D47" s="167"/>
      <c r="E47" s="167"/>
      <c r="F47" s="167"/>
      <c r="G47" s="167"/>
      <c r="H47" s="167"/>
      <c r="I47" s="187"/>
      <c r="J47" s="167"/>
      <c r="K47" s="167"/>
      <c r="L47" s="167"/>
      <c r="M47" s="167"/>
      <c r="N47" s="167"/>
      <c r="O47" s="167"/>
      <c r="P47" s="167"/>
      <c r="Q47" s="167"/>
      <c r="R47" s="167"/>
      <c r="S47" s="167"/>
      <c r="T47" s="167"/>
      <c r="U47" s="167"/>
      <c r="V47" s="167"/>
      <c r="W47" s="167"/>
      <c r="X47" s="167"/>
      <c r="Y47" s="167"/>
      <c r="Z47" s="167"/>
    </row>
    <row r="48" spans="1:27" ht="15.75" hidden="1" customHeight="1" x14ac:dyDescent="0.15">
      <c r="A48" s="144"/>
      <c r="B48" s="144"/>
      <c r="C48" s="167"/>
      <c r="D48" s="167"/>
      <c r="E48" s="167"/>
      <c r="F48" s="167"/>
      <c r="G48" s="167"/>
      <c r="H48" s="167"/>
      <c r="I48" s="187"/>
      <c r="J48" s="167"/>
      <c r="K48" s="167"/>
      <c r="L48" s="167"/>
      <c r="M48" s="167"/>
      <c r="N48" s="167"/>
      <c r="O48" s="167"/>
      <c r="P48" s="167"/>
      <c r="Q48" s="167"/>
      <c r="R48" s="167"/>
      <c r="S48" s="167"/>
      <c r="T48" s="167"/>
      <c r="U48" s="167"/>
      <c r="V48" s="167"/>
      <c r="W48" s="167"/>
      <c r="X48" s="167"/>
      <c r="Y48" s="167"/>
      <c r="Z48" s="167"/>
    </row>
    <row r="49" spans="1:26" ht="15.75" hidden="1" customHeight="1" x14ac:dyDescent="0.15">
      <c r="A49" s="144"/>
      <c r="B49" s="144"/>
      <c r="C49" s="167"/>
      <c r="D49" s="167"/>
      <c r="E49" s="167"/>
      <c r="F49" s="167"/>
      <c r="G49" s="167"/>
      <c r="H49" s="167"/>
      <c r="I49" s="187"/>
      <c r="J49" s="167"/>
      <c r="K49" s="167"/>
      <c r="L49" s="167"/>
      <c r="M49" s="167"/>
      <c r="N49" s="167"/>
      <c r="O49" s="167"/>
      <c r="P49" s="167"/>
      <c r="Q49" s="167"/>
      <c r="R49" s="167"/>
      <c r="S49" s="167"/>
      <c r="T49" s="167"/>
      <c r="U49" s="167"/>
      <c r="V49" s="167"/>
      <c r="W49" s="167"/>
      <c r="X49" s="167"/>
      <c r="Y49" s="167"/>
      <c r="Z49" s="167"/>
    </row>
    <row r="50" spans="1:26" ht="15.75" hidden="1" customHeight="1" x14ac:dyDescent="0.15">
      <c r="A50" s="144"/>
      <c r="B50" s="144"/>
      <c r="C50" s="167"/>
      <c r="D50" s="167"/>
      <c r="E50" s="167"/>
      <c r="F50" s="167"/>
      <c r="G50" s="167"/>
      <c r="H50" s="167"/>
      <c r="I50" s="187"/>
      <c r="J50" s="167"/>
      <c r="K50" s="167"/>
      <c r="L50" s="167"/>
      <c r="M50" s="167"/>
      <c r="N50" s="167"/>
      <c r="O50" s="167"/>
      <c r="P50" s="167"/>
      <c r="Q50" s="167"/>
      <c r="R50" s="167"/>
      <c r="S50" s="167"/>
      <c r="T50" s="167"/>
      <c r="U50" s="167"/>
      <c r="V50" s="167"/>
      <c r="W50" s="167"/>
      <c r="X50" s="167"/>
      <c r="Y50" s="167"/>
      <c r="Z50" s="167"/>
    </row>
    <row r="51" spans="1:26" ht="15.75" hidden="1" customHeight="1" x14ac:dyDescent="0.15">
      <c r="A51" s="144"/>
      <c r="B51" s="144"/>
      <c r="C51" s="167"/>
      <c r="D51" s="167"/>
      <c r="E51" s="167"/>
      <c r="F51" s="167"/>
      <c r="G51" s="167"/>
      <c r="H51" s="167"/>
      <c r="I51" s="187"/>
      <c r="J51" s="167"/>
      <c r="K51" s="167"/>
      <c r="L51" s="167"/>
      <c r="M51" s="167"/>
      <c r="N51" s="167"/>
      <c r="O51" s="167"/>
      <c r="P51" s="167"/>
      <c r="Q51" s="167"/>
      <c r="R51" s="167"/>
      <c r="S51" s="167"/>
      <c r="T51" s="167"/>
      <c r="U51" s="167"/>
      <c r="V51" s="167"/>
      <c r="W51" s="167"/>
      <c r="X51" s="167"/>
      <c r="Y51" s="167"/>
      <c r="Z51" s="167"/>
    </row>
    <row r="52" spans="1:26" ht="15.75" hidden="1" customHeight="1" x14ac:dyDescent="0.15">
      <c r="A52" s="144"/>
      <c r="B52" s="144"/>
      <c r="C52" s="167"/>
      <c r="D52" s="167"/>
      <c r="E52" s="167"/>
      <c r="F52" s="167"/>
      <c r="G52" s="167"/>
      <c r="H52" s="167"/>
      <c r="I52" s="187"/>
      <c r="J52" s="167"/>
      <c r="K52" s="167"/>
      <c r="L52" s="167"/>
      <c r="M52" s="167"/>
      <c r="N52" s="167"/>
      <c r="O52" s="167"/>
      <c r="P52" s="167"/>
      <c r="Q52" s="167"/>
      <c r="R52" s="167"/>
      <c r="S52" s="167"/>
      <c r="T52" s="167"/>
      <c r="U52" s="167"/>
      <c r="V52" s="167"/>
      <c r="W52" s="167"/>
      <c r="X52" s="167"/>
      <c r="Y52" s="167"/>
      <c r="Z52" s="167"/>
    </row>
    <row r="53" spans="1:26" ht="15.75" hidden="1" customHeight="1" x14ac:dyDescent="0.15">
      <c r="A53" s="144"/>
      <c r="B53" s="144"/>
      <c r="C53" s="167"/>
      <c r="D53" s="167"/>
      <c r="E53" s="167"/>
      <c r="F53" s="167"/>
      <c r="G53" s="167"/>
      <c r="H53" s="167"/>
      <c r="I53" s="187"/>
      <c r="J53" s="167"/>
      <c r="K53" s="167"/>
      <c r="L53" s="167"/>
      <c r="M53" s="167"/>
      <c r="N53" s="167"/>
      <c r="O53" s="167"/>
      <c r="P53" s="167"/>
      <c r="Q53" s="167"/>
      <c r="R53" s="167"/>
      <c r="S53" s="167"/>
      <c r="T53" s="167"/>
      <c r="U53" s="167"/>
      <c r="V53" s="167"/>
      <c r="W53" s="167"/>
      <c r="X53" s="167"/>
      <c r="Y53" s="167"/>
      <c r="Z53" s="167"/>
    </row>
    <row r="54" spans="1:26" ht="15.75" hidden="1" customHeight="1" x14ac:dyDescent="0.15">
      <c r="A54" s="144"/>
      <c r="B54" s="144"/>
      <c r="C54" s="167"/>
      <c r="D54" s="167"/>
      <c r="E54" s="167"/>
      <c r="F54" s="167"/>
      <c r="G54" s="167"/>
      <c r="H54" s="167"/>
      <c r="I54" s="187"/>
      <c r="J54" s="167"/>
      <c r="K54" s="167"/>
      <c r="L54" s="167"/>
      <c r="M54" s="167"/>
      <c r="N54" s="167"/>
      <c r="O54" s="167"/>
      <c r="P54" s="167"/>
      <c r="Q54" s="167"/>
      <c r="R54" s="167"/>
      <c r="S54" s="167"/>
      <c r="T54" s="167"/>
      <c r="U54" s="167"/>
      <c r="V54" s="167"/>
      <c r="W54" s="167"/>
      <c r="X54" s="167"/>
      <c r="Y54" s="167"/>
      <c r="Z54" s="167"/>
    </row>
    <row r="55" spans="1:26" ht="15.75" hidden="1" customHeight="1" x14ac:dyDescent="0.15">
      <c r="A55" s="144"/>
      <c r="B55" s="144"/>
      <c r="C55" s="167"/>
      <c r="D55" s="167"/>
      <c r="E55" s="167"/>
      <c r="F55" s="167"/>
      <c r="G55" s="167"/>
      <c r="H55" s="167"/>
      <c r="I55" s="187"/>
      <c r="J55" s="167"/>
      <c r="K55" s="167"/>
      <c r="L55" s="167"/>
      <c r="M55" s="167"/>
      <c r="N55" s="167"/>
      <c r="O55" s="167"/>
      <c r="P55" s="167"/>
      <c r="Q55" s="167"/>
      <c r="R55" s="167"/>
      <c r="S55" s="167"/>
      <c r="T55" s="167"/>
      <c r="U55" s="167"/>
      <c r="V55" s="167"/>
      <c r="W55" s="167"/>
      <c r="X55" s="167"/>
      <c r="Y55" s="167"/>
      <c r="Z55" s="167"/>
    </row>
    <row r="56" spans="1:26" ht="15.75" hidden="1" customHeight="1" x14ac:dyDescent="0.15">
      <c r="A56" s="144"/>
      <c r="B56" s="144"/>
      <c r="C56" s="167"/>
      <c r="D56" s="167"/>
      <c r="E56" s="167"/>
      <c r="F56" s="167"/>
      <c r="G56" s="167"/>
      <c r="H56" s="167"/>
      <c r="I56" s="187"/>
      <c r="J56" s="167"/>
      <c r="K56" s="167"/>
      <c r="L56" s="167"/>
      <c r="M56" s="167"/>
      <c r="N56" s="167"/>
      <c r="O56" s="167"/>
      <c r="P56" s="167"/>
      <c r="Q56" s="167"/>
      <c r="R56" s="167"/>
      <c r="S56" s="167"/>
      <c r="T56" s="167"/>
      <c r="U56" s="167"/>
      <c r="V56" s="167"/>
      <c r="W56" s="167"/>
      <c r="X56" s="167"/>
      <c r="Y56" s="167"/>
      <c r="Z56" s="167"/>
    </row>
    <row r="57" spans="1:26" ht="15.75" hidden="1" customHeight="1" x14ac:dyDescent="0.15">
      <c r="A57" s="144"/>
      <c r="B57" s="144"/>
      <c r="C57" s="167"/>
      <c r="D57" s="167"/>
      <c r="E57" s="167"/>
      <c r="F57" s="167"/>
      <c r="G57" s="167"/>
      <c r="H57" s="167"/>
      <c r="I57" s="187"/>
      <c r="J57" s="167"/>
      <c r="K57" s="167"/>
      <c r="L57" s="167"/>
      <c r="M57" s="167"/>
      <c r="N57" s="167"/>
      <c r="O57" s="167"/>
      <c r="P57" s="167"/>
      <c r="Q57" s="167"/>
      <c r="R57" s="167"/>
      <c r="S57" s="167"/>
      <c r="T57" s="167"/>
      <c r="U57" s="167"/>
      <c r="V57" s="167"/>
      <c r="W57" s="167"/>
      <c r="X57" s="167"/>
      <c r="Y57" s="167"/>
      <c r="Z57" s="167"/>
    </row>
    <row r="58" spans="1:26" ht="15.75" hidden="1" customHeight="1" x14ac:dyDescent="0.15">
      <c r="A58" s="144"/>
      <c r="B58" s="144"/>
      <c r="C58" s="167"/>
      <c r="D58" s="167"/>
      <c r="E58" s="167"/>
      <c r="F58" s="167"/>
      <c r="G58" s="167"/>
      <c r="H58" s="167"/>
      <c r="I58" s="187"/>
      <c r="J58" s="167"/>
      <c r="K58" s="167"/>
      <c r="L58" s="167"/>
      <c r="M58" s="167"/>
      <c r="N58" s="167"/>
      <c r="O58" s="167"/>
      <c r="P58" s="167"/>
      <c r="Q58" s="167"/>
      <c r="R58" s="167"/>
      <c r="S58" s="167"/>
      <c r="T58" s="167"/>
      <c r="U58" s="167"/>
      <c r="V58" s="167"/>
      <c r="W58" s="167"/>
      <c r="X58" s="167"/>
      <c r="Y58" s="167"/>
      <c r="Z58" s="167"/>
    </row>
    <row r="59" spans="1:26" ht="15" customHeight="1" x14ac:dyDescent="0.15">
      <c r="A59" s="144"/>
      <c r="B59" s="144"/>
      <c r="C59" s="167"/>
      <c r="D59" s="167"/>
      <c r="E59" s="167"/>
      <c r="F59" s="167"/>
      <c r="G59" s="167"/>
      <c r="H59" s="167"/>
      <c r="I59" s="187"/>
      <c r="J59" s="167"/>
      <c r="K59" s="167"/>
      <c r="L59" s="167"/>
      <c r="M59" s="167"/>
      <c r="N59" s="167"/>
      <c r="O59" s="167"/>
      <c r="P59" s="167"/>
      <c r="Q59" s="167"/>
      <c r="R59" s="167"/>
      <c r="S59" s="167"/>
      <c r="T59" s="167"/>
      <c r="U59" s="167"/>
      <c r="V59" s="167"/>
      <c r="W59" s="167"/>
      <c r="X59" s="167"/>
      <c r="Y59" s="167"/>
      <c r="Z59" s="167"/>
    </row>
    <row r="60" spans="1:26" ht="20.100000000000001" customHeight="1" x14ac:dyDescent="0.15">
      <c r="A60" s="144"/>
      <c r="B60" s="144"/>
      <c r="C60" s="154" t="s">
        <v>139</v>
      </c>
      <c r="D60" s="155"/>
      <c r="E60" s="155"/>
      <c r="F60" s="155"/>
      <c r="G60" s="155"/>
      <c r="H60" s="156"/>
      <c r="I60" s="188"/>
    </row>
    <row r="61" spans="1:26" ht="15" customHeight="1" x14ac:dyDescent="0.15">
      <c r="A61" s="144"/>
      <c r="B61" s="144"/>
      <c r="C61" s="157"/>
      <c r="D61" s="158"/>
      <c r="E61" s="158"/>
      <c r="F61" s="158"/>
      <c r="G61" s="158"/>
      <c r="H61" s="158"/>
      <c r="I61" s="159"/>
      <c r="J61" s="159"/>
      <c r="K61" s="159"/>
      <c r="L61" s="159"/>
      <c r="M61" s="159"/>
      <c r="N61" s="159"/>
      <c r="O61" s="159"/>
      <c r="P61" s="159"/>
      <c r="Q61" s="159"/>
      <c r="R61" s="159"/>
      <c r="S61" s="159"/>
      <c r="T61" s="159"/>
      <c r="U61" s="159"/>
      <c r="V61" s="159"/>
      <c r="W61" s="159"/>
      <c r="X61" s="159"/>
      <c r="Y61" s="159"/>
      <c r="Z61" s="160"/>
    </row>
    <row r="62" spans="1:26" ht="20.100000000000001" customHeight="1" x14ac:dyDescent="0.15">
      <c r="A62" s="144"/>
      <c r="B62" s="144"/>
      <c r="C62" s="157"/>
      <c r="D62" s="189" t="s">
        <v>140</v>
      </c>
      <c r="E62" s="189"/>
      <c r="F62" s="189"/>
      <c r="G62" s="189"/>
      <c r="H62" s="189"/>
      <c r="I62" s="189"/>
      <c r="J62" s="189"/>
      <c r="K62" s="189"/>
      <c r="L62" s="189"/>
      <c r="M62" s="189"/>
      <c r="N62" s="189"/>
      <c r="O62" s="189"/>
      <c r="P62" s="189"/>
      <c r="Q62" s="189"/>
      <c r="R62" s="189"/>
      <c r="S62" s="189"/>
      <c r="T62" s="189"/>
      <c r="U62" s="189"/>
      <c r="V62" s="189"/>
      <c r="W62" s="189"/>
      <c r="X62" s="189"/>
      <c r="Y62" s="189"/>
      <c r="Z62" s="166"/>
    </row>
    <row r="63" spans="1:26" ht="20.100000000000001" customHeight="1" x14ac:dyDescent="0.15">
      <c r="A63" s="144">
        <f>IFERROR(IF(AND($I63&lt;&gt;"しない", $I63&lt;&gt;"する"),1001,0),3)</f>
        <v>1001</v>
      </c>
      <c r="B63" s="144"/>
      <c r="C63" s="161"/>
      <c r="D63" s="162">
        <v>1</v>
      </c>
      <c r="E63" s="167" t="s">
        <v>141</v>
      </c>
      <c r="F63" s="167"/>
      <c r="G63" s="167"/>
      <c r="H63" s="167"/>
      <c r="I63" s="79"/>
      <c r="J63" s="79"/>
      <c r="K63" s="79"/>
      <c r="L63" s="79"/>
      <c r="M63" s="79"/>
      <c r="N63" s="167"/>
      <c r="O63" s="167"/>
      <c r="P63" s="167"/>
      <c r="Q63" s="167"/>
      <c r="R63" s="167"/>
      <c r="S63" s="167"/>
      <c r="T63" s="167"/>
      <c r="U63" s="167"/>
      <c r="V63" s="167"/>
      <c r="W63" s="167"/>
      <c r="X63" s="167"/>
      <c r="Y63" s="167"/>
      <c r="Z63" s="166"/>
    </row>
    <row r="64" spans="1:26" ht="20.100000000000001" customHeight="1" x14ac:dyDescent="0.15">
      <c r="A64" s="144"/>
      <c r="B64" s="144"/>
      <c r="C64" s="161"/>
      <c r="D64" s="167"/>
      <c r="E64" s="167"/>
      <c r="F64" s="167"/>
      <c r="G64" s="167"/>
      <c r="H64" s="167"/>
      <c r="I64" s="173"/>
      <c r="J64" s="169" t="s">
        <v>47</v>
      </c>
      <c r="K64" s="168"/>
      <c r="L64" s="168"/>
      <c r="M64" s="168"/>
      <c r="N64" s="168"/>
      <c r="O64" s="168"/>
      <c r="P64" s="168"/>
      <c r="Q64" s="168"/>
      <c r="R64" s="168"/>
      <c r="S64" s="168"/>
      <c r="T64" s="168"/>
      <c r="U64" s="168"/>
      <c r="V64" s="168"/>
      <c r="W64" s="168"/>
      <c r="X64" s="168"/>
      <c r="Y64" s="168"/>
      <c r="Z64" s="166"/>
    </row>
    <row r="65" spans="1:26" ht="20.100000000000001" hidden="1" customHeight="1" x14ac:dyDescent="0.15">
      <c r="A65" s="144"/>
      <c r="B65" s="144"/>
      <c r="C65" s="161"/>
      <c r="D65" s="167"/>
      <c r="E65" s="167"/>
      <c r="F65" s="167"/>
      <c r="G65" s="167"/>
      <c r="H65" s="167"/>
      <c r="I65" s="173"/>
      <c r="J65" s="168"/>
      <c r="K65" s="168"/>
      <c r="L65" s="168"/>
      <c r="M65" s="168"/>
      <c r="N65" s="168"/>
      <c r="O65" s="168"/>
      <c r="P65" s="168"/>
      <c r="Q65" s="168"/>
      <c r="R65" s="168"/>
      <c r="S65" s="168"/>
      <c r="T65" s="168"/>
      <c r="U65" s="168"/>
      <c r="V65" s="168"/>
      <c r="W65" s="168"/>
      <c r="X65" s="168"/>
      <c r="Y65" s="168"/>
      <c r="Z65" s="166"/>
    </row>
    <row r="66" spans="1:26" ht="20.100000000000001" hidden="1" customHeight="1" x14ac:dyDescent="0.15">
      <c r="A66" s="144"/>
      <c r="B66" s="144"/>
      <c r="C66" s="161"/>
      <c r="D66" s="167"/>
      <c r="E66" s="167"/>
      <c r="F66" s="167"/>
      <c r="G66" s="167"/>
      <c r="H66" s="167"/>
      <c r="I66" s="173"/>
      <c r="J66" s="168"/>
      <c r="K66" s="168"/>
      <c r="L66" s="168"/>
      <c r="M66" s="168"/>
      <c r="N66" s="168"/>
      <c r="O66" s="168"/>
      <c r="P66" s="168"/>
      <c r="Q66" s="168"/>
      <c r="R66" s="168"/>
      <c r="S66" s="168"/>
      <c r="T66" s="168"/>
      <c r="U66" s="168"/>
      <c r="V66" s="168"/>
      <c r="W66" s="168"/>
      <c r="X66" s="168"/>
      <c r="Y66" s="168"/>
      <c r="Z66" s="166"/>
    </row>
    <row r="67" spans="1:26" ht="20.100000000000001" hidden="1" customHeight="1" x14ac:dyDescent="0.15">
      <c r="A67" s="144"/>
      <c r="B67" s="144"/>
      <c r="C67" s="161"/>
      <c r="D67" s="167"/>
      <c r="E67" s="167"/>
      <c r="F67" s="167"/>
      <c r="G67" s="167"/>
      <c r="H67" s="167"/>
      <c r="I67" s="173"/>
      <c r="J67" s="168"/>
      <c r="K67" s="168"/>
      <c r="L67" s="168"/>
      <c r="M67" s="168"/>
      <c r="N67" s="168"/>
      <c r="O67" s="168"/>
      <c r="P67" s="168"/>
      <c r="Q67" s="168"/>
      <c r="R67" s="168"/>
      <c r="S67" s="168"/>
      <c r="T67" s="168"/>
      <c r="U67" s="168"/>
      <c r="V67" s="168"/>
      <c r="W67" s="168"/>
      <c r="X67" s="168"/>
      <c r="Y67" s="168"/>
      <c r="Z67" s="166"/>
    </row>
    <row r="68" spans="1:26" ht="20.100000000000001" hidden="1" customHeight="1" x14ac:dyDescent="0.15">
      <c r="A68" s="144"/>
      <c r="B68" s="144"/>
      <c r="C68" s="161"/>
      <c r="D68" s="167"/>
      <c r="E68" s="167"/>
      <c r="F68" s="167"/>
      <c r="G68" s="167"/>
      <c r="H68" s="167"/>
      <c r="I68" s="173"/>
      <c r="J68" s="168"/>
      <c r="K68" s="168"/>
      <c r="L68" s="168"/>
      <c r="M68" s="168"/>
      <c r="N68" s="168"/>
      <c r="O68" s="168"/>
      <c r="P68" s="168"/>
      <c r="Q68" s="168"/>
      <c r="R68" s="168"/>
      <c r="S68" s="168"/>
      <c r="T68" s="168"/>
      <c r="U68" s="168"/>
      <c r="V68" s="168"/>
      <c r="W68" s="168"/>
      <c r="X68" s="168"/>
      <c r="Y68" s="168"/>
      <c r="Z68" s="166"/>
    </row>
    <row r="69" spans="1:26" ht="20.100000000000001" customHeight="1" x14ac:dyDescent="0.15">
      <c r="A69" s="144">
        <f>IFERROR(IF(OR(AND($I63="する",TRIM($I69)=""),AND($I63="しない",NOT(ISBLANK($I69)))),1001,0),3)</f>
        <v>0</v>
      </c>
      <c r="B69" s="144"/>
      <c r="C69" s="161"/>
      <c r="D69" s="162">
        <v>2</v>
      </c>
      <c r="E69" s="142" t="s">
        <v>123</v>
      </c>
      <c r="I69" s="96"/>
      <c r="J69" s="97"/>
      <c r="K69" s="97"/>
      <c r="L69" s="97"/>
      <c r="M69" s="97"/>
      <c r="N69" s="167"/>
      <c r="O69" s="167"/>
      <c r="P69" s="167"/>
      <c r="Q69" s="167"/>
      <c r="R69" s="167"/>
      <c r="S69" s="167"/>
      <c r="T69" s="167"/>
      <c r="U69" s="167"/>
      <c r="V69" s="167"/>
      <c r="W69" s="167"/>
      <c r="X69" s="167"/>
      <c r="Y69" s="167"/>
      <c r="Z69" s="166"/>
    </row>
    <row r="70" spans="1:26" ht="20.100000000000001" customHeight="1" x14ac:dyDescent="0.15">
      <c r="A70" s="144"/>
      <c r="B70" s="144"/>
      <c r="C70" s="161"/>
      <c r="D70" s="162"/>
      <c r="E70" s="167"/>
      <c r="F70" s="167"/>
      <c r="G70" s="167"/>
      <c r="H70" s="167"/>
      <c r="I70" s="164"/>
      <c r="J70" s="169" t="s">
        <v>224</v>
      </c>
      <c r="K70" s="168"/>
      <c r="L70" s="168"/>
      <c r="M70" s="168"/>
      <c r="N70" s="168"/>
      <c r="O70" s="168"/>
      <c r="P70" s="168"/>
      <c r="Q70" s="168"/>
      <c r="R70" s="168"/>
      <c r="S70" s="168"/>
      <c r="T70" s="168"/>
      <c r="U70" s="168"/>
      <c r="V70" s="168"/>
      <c r="W70" s="168"/>
      <c r="X70" s="168"/>
      <c r="Y70" s="168"/>
      <c r="Z70" s="166"/>
    </row>
    <row r="71" spans="1:26" ht="20.100000000000001" customHeight="1" x14ac:dyDescent="0.15">
      <c r="A71" s="144">
        <f>IFERROR(IF(OR(AND($I63="する",AND($I71&lt;&gt;"", OR(ISERROR(FIND("@"&amp;LEFT($I71,3)&amp;"@", 都道府県3))=FALSE, ISERROR(FIND("@"&amp;LEFT($I71,4)&amp;"@",都道府県4))=FALSE))=FALSE),AND($I63="しない",NOT(ISBLANK($I71)))),1001,0),3)</f>
        <v>0</v>
      </c>
      <c r="B71" s="144"/>
      <c r="C71" s="161"/>
      <c r="D71" s="162">
        <v>3</v>
      </c>
      <c r="E71" s="142" t="s">
        <v>124</v>
      </c>
      <c r="I71" s="92"/>
      <c r="J71" s="92"/>
      <c r="K71" s="92"/>
      <c r="L71" s="92"/>
      <c r="M71" s="92"/>
      <c r="N71" s="92"/>
      <c r="O71" s="92"/>
      <c r="P71" s="92"/>
      <c r="Q71" s="93"/>
      <c r="R71" s="92"/>
      <c r="S71" s="92"/>
      <c r="T71" s="92"/>
      <c r="U71" s="92"/>
      <c r="V71" s="92"/>
      <c r="W71" s="92"/>
      <c r="X71" s="92"/>
      <c r="Y71" s="92"/>
      <c r="Z71" s="166"/>
    </row>
    <row r="72" spans="1:26" ht="20.100000000000001" customHeight="1" x14ac:dyDescent="0.15">
      <c r="A72" s="144"/>
      <c r="B72" s="144"/>
      <c r="C72" s="161"/>
      <c r="D72" s="162"/>
      <c r="E72" s="167"/>
      <c r="F72" s="167"/>
      <c r="G72" s="167"/>
      <c r="H72" s="167"/>
      <c r="I72" s="164"/>
      <c r="J72" s="169" t="s">
        <v>125</v>
      </c>
      <c r="K72" s="168"/>
      <c r="L72" s="168"/>
      <c r="M72" s="168"/>
      <c r="N72" s="168"/>
      <c r="O72" s="168"/>
      <c r="P72" s="168"/>
      <c r="Q72" s="168"/>
      <c r="R72" s="168"/>
      <c r="S72" s="168"/>
      <c r="T72" s="168"/>
      <c r="U72" s="168"/>
      <c r="V72" s="168"/>
      <c r="W72" s="168"/>
      <c r="X72" s="168"/>
      <c r="Y72" s="168"/>
      <c r="Z72" s="166"/>
    </row>
    <row r="73" spans="1:26" ht="20.100000000000001" customHeight="1" x14ac:dyDescent="0.15">
      <c r="A73" s="144">
        <f>IFERROR(IF(OR(AND($I63="する",TRIM($I73)=""),AND($I63="しない",NOT(ISBLANK($I73)))),1001,0),3)</f>
        <v>0</v>
      </c>
      <c r="B73" s="144"/>
      <c r="C73" s="161"/>
      <c r="D73" s="162">
        <v>4</v>
      </c>
      <c r="E73" s="142" t="s">
        <v>155</v>
      </c>
      <c r="I73" s="79"/>
      <c r="J73" s="79"/>
      <c r="K73" s="79"/>
      <c r="L73" s="79"/>
      <c r="M73" s="79"/>
      <c r="N73" s="79"/>
      <c r="O73" s="79"/>
      <c r="P73" s="79"/>
      <c r="Q73" s="95"/>
      <c r="R73" s="79"/>
      <c r="S73" s="79"/>
      <c r="T73" s="79"/>
      <c r="U73" s="79"/>
      <c r="V73" s="79"/>
      <c r="W73" s="79"/>
      <c r="X73" s="79"/>
      <c r="Y73" s="79"/>
      <c r="Z73" s="166"/>
    </row>
    <row r="74" spans="1:26" ht="30" customHeight="1" x14ac:dyDescent="0.15">
      <c r="A74" s="144"/>
      <c r="B74" s="144"/>
      <c r="C74" s="170"/>
      <c r="D74" s="167"/>
      <c r="I74" s="164"/>
      <c r="J74" s="190" t="s">
        <v>250</v>
      </c>
      <c r="K74" s="190"/>
      <c r="L74" s="190"/>
      <c r="M74" s="190"/>
      <c r="N74" s="190"/>
      <c r="O74" s="190"/>
      <c r="P74" s="190"/>
      <c r="Q74" s="190"/>
      <c r="R74" s="190"/>
      <c r="S74" s="190"/>
      <c r="T74" s="190"/>
      <c r="U74" s="190"/>
      <c r="V74" s="190"/>
      <c r="W74" s="190"/>
      <c r="X74" s="190"/>
      <c r="Y74" s="190"/>
      <c r="Z74" s="166"/>
    </row>
    <row r="75" spans="1:26" ht="20.100000000000001" customHeight="1" x14ac:dyDescent="0.15">
      <c r="A75" s="144">
        <f>IFERROR(IF(OR(AND($I63="する",TRIM($I75)=""),AND($I63="しない",NOT(ISBLANK($I75)))),1001,0),3)</f>
        <v>0</v>
      </c>
      <c r="B75" s="144"/>
      <c r="C75" s="161"/>
      <c r="D75" s="162">
        <v>5</v>
      </c>
      <c r="E75" s="142" t="s">
        <v>126</v>
      </c>
      <c r="I75" s="79"/>
      <c r="J75" s="79"/>
      <c r="K75" s="79"/>
      <c r="L75" s="79"/>
      <c r="M75" s="79"/>
      <c r="N75" s="79"/>
      <c r="O75" s="79"/>
      <c r="P75" s="79"/>
      <c r="Q75" s="79"/>
      <c r="R75" s="79"/>
      <c r="S75" s="79"/>
      <c r="T75" s="79"/>
      <c r="U75" s="79"/>
      <c r="V75" s="79"/>
      <c r="W75" s="79"/>
      <c r="X75" s="79"/>
      <c r="Y75" s="79"/>
      <c r="Z75" s="166"/>
    </row>
    <row r="76" spans="1:26" ht="30" customHeight="1" x14ac:dyDescent="0.15">
      <c r="A76" s="144"/>
      <c r="B76" s="144"/>
      <c r="C76" s="170"/>
      <c r="D76" s="167"/>
      <c r="E76" s="167"/>
      <c r="F76" s="167"/>
      <c r="G76" s="167"/>
      <c r="H76" s="167"/>
      <c r="I76" s="164"/>
      <c r="J76" s="190" t="s">
        <v>251</v>
      </c>
      <c r="K76" s="190"/>
      <c r="L76" s="190"/>
      <c r="M76" s="190"/>
      <c r="N76" s="190"/>
      <c r="O76" s="190"/>
      <c r="P76" s="190"/>
      <c r="Q76" s="190"/>
      <c r="R76" s="190"/>
      <c r="S76" s="190"/>
      <c r="T76" s="190"/>
      <c r="U76" s="190"/>
      <c r="V76" s="190"/>
      <c r="W76" s="190"/>
      <c r="X76" s="190"/>
      <c r="Y76" s="190"/>
      <c r="Z76" s="166"/>
    </row>
    <row r="77" spans="1:26" ht="20.100000000000001" customHeight="1" x14ac:dyDescent="0.15">
      <c r="A77" s="144">
        <f>IFERROR(IF(OR(AND($I63="する",TRIM($I77)=""),AND($I63="しない",NOT(ISBLANK($I77)))),1001,0),3)</f>
        <v>0</v>
      </c>
      <c r="B77" s="144"/>
      <c r="C77" s="161"/>
      <c r="D77" s="162">
        <v>6</v>
      </c>
      <c r="E77" s="142" t="s">
        <v>142</v>
      </c>
      <c r="I77" s="79"/>
      <c r="J77" s="79"/>
      <c r="K77" s="79"/>
      <c r="L77" s="79"/>
      <c r="M77" s="79"/>
      <c r="N77" s="79"/>
      <c r="O77" s="79"/>
      <c r="P77" s="79"/>
      <c r="Q77" s="79"/>
      <c r="R77" s="79"/>
      <c r="S77" s="79"/>
      <c r="T77" s="79"/>
      <c r="U77" s="79"/>
      <c r="V77" s="79"/>
      <c r="W77" s="79"/>
      <c r="X77" s="79"/>
      <c r="Y77" s="79"/>
      <c r="Z77" s="166"/>
    </row>
    <row r="78" spans="1:26" ht="20.100000000000001" customHeight="1" x14ac:dyDescent="0.15">
      <c r="A78" s="144"/>
      <c r="B78" s="144"/>
      <c r="C78" s="170"/>
      <c r="D78" s="167"/>
      <c r="E78" s="167"/>
      <c r="F78" s="167"/>
      <c r="G78" s="167"/>
      <c r="H78" s="167"/>
      <c r="I78" s="164"/>
      <c r="J78" s="179" t="s">
        <v>163</v>
      </c>
      <c r="K78" s="168"/>
      <c r="L78" s="168"/>
      <c r="M78" s="168"/>
      <c r="N78" s="168"/>
      <c r="O78" s="168"/>
      <c r="P78" s="168"/>
      <c r="Q78" s="168"/>
      <c r="R78" s="168"/>
      <c r="S78" s="168"/>
      <c r="T78" s="168"/>
      <c r="U78" s="168"/>
      <c r="V78" s="168"/>
      <c r="W78" s="168"/>
      <c r="X78" s="168"/>
      <c r="Y78" s="168"/>
      <c r="Z78" s="166"/>
    </row>
    <row r="79" spans="1:26" ht="20.100000000000001" customHeight="1" x14ac:dyDescent="0.15">
      <c r="A79" s="144">
        <f>IFERROR(IF(OR(AND($I63="する",OR(TRIM($I79)="", NOT(OR(IFERROR(SEARCH(" ",$I79),0)&gt;0, IFERROR(SEARCH("　",$I79),0)&gt;0)))),AND($I63="しない",NOT(ISBLANK($I79)))),1001,0),3)</f>
        <v>0</v>
      </c>
      <c r="B79" s="144"/>
      <c r="C79" s="161"/>
      <c r="D79" s="162">
        <v>7</v>
      </c>
      <c r="E79" s="142" t="s">
        <v>143</v>
      </c>
      <c r="I79" s="79"/>
      <c r="J79" s="79"/>
      <c r="K79" s="79"/>
      <c r="L79" s="79"/>
      <c r="M79" s="79"/>
      <c r="N79" s="79"/>
      <c r="O79" s="79"/>
      <c r="P79" s="79"/>
      <c r="Q79" s="79"/>
      <c r="R79" s="79"/>
      <c r="S79" s="79"/>
      <c r="T79" s="79"/>
      <c r="U79" s="79"/>
      <c r="V79" s="79"/>
      <c r="W79" s="79"/>
      <c r="X79" s="79"/>
      <c r="Y79" s="79"/>
      <c r="Z79" s="166"/>
    </row>
    <row r="80" spans="1:26" ht="20.100000000000001" customHeight="1" x14ac:dyDescent="0.15">
      <c r="A80" s="144"/>
      <c r="B80" s="144"/>
      <c r="C80" s="170"/>
      <c r="D80" s="167"/>
      <c r="E80" s="191" t="s">
        <v>157</v>
      </c>
      <c r="F80" s="167"/>
      <c r="G80" s="167"/>
      <c r="H80" s="167"/>
      <c r="I80" s="173"/>
      <c r="J80" s="169" t="s">
        <v>128</v>
      </c>
      <c r="K80" s="169"/>
      <c r="L80" s="169"/>
      <c r="M80" s="169"/>
      <c r="N80" s="169"/>
      <c r="O80" s="169"/>
      <c r="P80" s="169"/>
      <c r="Q80" s="169"/>
      <c r="R80" s="169"/>
      <c r="S80" s="169"/>
      <c r="T80" s="169"/>
      <c r="U80" s="169"/>
      <c r="V80" s="169"/>
      <c r="W80" s="169"/>
      <c r="X80" s="169"/>
      <c r="Y80" s="169"/>
      <c r="Z80" s="166"/>
    </row>
    <row r="81" spans="1:27" ht="20.100000000000001" customHeight="1" x14ac:dyDescent="0.15">
      <c r="A81" s="144">
        <f>IFERROR(IF(OR(AND($I63="する",OR(TRIM($I81)="", NOT(OR(IFERROR(SEARCH(" ",$I81),0)&gt;0, IFERROR(SEARCH("　",$I81),0)&gt;0)))),AND($I63="しない",NOT(ISBLANK($I81)))),1001,0),3)</f>
        <v>0</v>
      </c>
      <c r="B81" s="144"/>
      <c r="C81" s="161"/>
      <c r="D81" s="162">
        <v>8</v>
      </c>
      <c r="E81" s="142" t="s">
        <v>143</v>
      </c>
      <c r="I81" s="79"/>
      <c r="J81" s="79"/>
      <c r="K81" s="79"/>
      <c r="L81" s="79"/>
      <c r="M81" s="79"/>
      <c r="N81" s="79"/>
      <c r="O81" s="79"/>
      <c r="P81" s="79"/>
      <c r="Q81" s="79"/>
      <c r="R81" s="79"/>
      <c r="S81" s="79"/>
      <c r="T81" s="79"/>
      <c r="U81" s="79"/>
      <c r="V81" s="79"/>
      <c r="W81" s="79"/>
      <c r="X81" s="79"/>
      <c r="Y81" s="79"/>
      <c r="Z81" s="166"/>
    </row>
    <row r="82" spans="1:27" ht="20.100000000000001" customHeight="1" x14ac:dyDescent="0.15">
      <c r="A82" s="144"/>
      <c r="B82" s="144"/>
      <c r="C82" s="170"/>
      <c r="D82" s="167"/>
      <c r="E82" s="167"/>
      <c r="F82" s="167"/>
      <c r="G82" s="167"/>
      <c r="H82" s="167"/>
      <c r="I82" s="173"/>
      <c r="J82" s="169" t="s">
        <v>130</v>
      </c>
      <c r="K82" s="169"/>
      <c r="L82" s="169"/>
      <c r="M82" s="169"/>
      <c r="N82" s="169"/>
      <c r="O82" s="169"/>
      <c r="P82" s="169"/>
      <c r="Q82" s="169"/>
      <c r="R82" s="169"/>
      <c r="S82" s="169"/>
      <c r="T82" s="169"/>
      <c r="U82" s="169"/>
      <c r="V82" s="169"/>
      <c r="W82" s="169"/>
      <c r="X82" s="169"/>
      <c r="Y82" s="169"/>
      <c r="Z82" s="166"/>
    </row>
    <row r="83" spans="1:27" ht="20.100000000000001" customHeight="1" x14ac:dyDescent="0.15">
      <c r="A83" s="144">
        <f>IFERROR(IF(OR(AND($I63="する",NOT(AND(TRIM($I83)&lt;&gt;"",ISNUMBER(VALUE(SUBSTITUTE($I83,"-",""))),IFERROR(SEARCH("-",$I83),0)&gt;0))), AND($I63="しない",NOT(ISBLANK($I83)))),1001,0),3)</f>
        <v>0</v>
      </c>
      <c r="B83" s="144"/>
      <c r="C83" s="161"/>
      <c r="D83" s="162">
        <v>9</v>
      </c>
      <c r="E83" s="142" t="s">
        <v>131</v>
      </c>
      <c r="I83" s="79"/>
      <c r="J83" s="79"/>
      <c r="K83" s="79"/>
      <c r="L83" s="79"/>
      <c r="M83" s="79"/>
      <c r="O83" s="174" t="s">
        <v>132</v>
      </c>
      <c r="P83" s="1"/>
      <c r="Q83" s="142" t="s">
        <v>133</v>
      </c>
      <c r="Y83" s="168"/>
      <c r="Z83" s="166"/>
    </row>
    <row r="84" spans="1:27" ht="20.100000000000001" customHeight="1" x14ac:dyDescent="0.15">
      <c r="A84" s="144">
        <f>IFERROR(IF(AND($I63="しない",NOT(ISBLANK($P83))),1001,0),3)</f>
        <v>0</v>
      </c>
      <c r="B84" s="144"/>
      <c r="C84" s="170"/>
      <c r="D84" s="167"/>
      <c r="E84" s="167"/>
      <c r="F84" s="167"/>
      <c r="G84" s="167"/>
      <c r="H84" s="167"/>
      <c r="I84" s="164"/>
      <c r="J84" s="169" t="s">
        <v>134</v>
      </c>
      <c r="K84" s="168"/>
      <c r="L84" s="168"/>
      <c r="M84" s="168"/>
      <c r="N84" s="168"/>
      <c r="O84" s="168"/>
      <c r="P84" s="168"/>
      <c r="Q84" s="168"/>
      <c r="R84" s="168"/>
      <c r="S84" s="168"/>
      <c r="T84" s="168"/>
      <c r="U84" s="168"/>
      <c r="V84" s="168"/>
      <c r="W84" s="168"/>
      <c r="X84" s="168"/>
      <c r="Y84" s="168"/>
      <c r="Z84" s="166"/>
    </row>
    <row r="85" spans="1:27" ht="20.100000000000001" customHeight="1" x14ac:dyDescent="0.15">
      <c r="A85" s="144">
        <f>IFERROR(IF(OR(AND($I63="する",AND(TRIM($I85)&lt;&gt;"",NOT(AND(ISNUMBER(VALUE(SUBSTITUTE($I85,"-",""))),IFERROR(SEARCH("-",$I85),0)&gt;0)))), AND($I63="しない",NOT(ISBLANK($I85)))),1001,0),3)</f>
        <v>0</v>
      </c>
      <c r="B85" s="144"/>
      <c r="C85" s="161"/>
      <c r="D85" s="162">
        <v>10</v>
      </c>
      <c r="E85" s="142" t="s">
        <v>135</v>
      </c>
      <c r="I85" s="79"/>
      <c r="J85" s="79"/>
      <c r="K85" s="79"/>
      <c r="L85" s="79"/>
      <c r="M85" s="79"/>
      <c r="N85" s="168"/>
      <c r="O85" s="168"/>
      <c r="P85" s="168"/>
      <c r="Q85" s="168"/>
      <c r="R85" s="168"/>
      <c r="S85" s="168"/>
      <c r="T85" s="168"/>
      <c r="U85" s="168"/>
      <c r="V85" s="168"/>
      <c r="W85" s="168"/>
      <c r="X85" s="168"/>
      <c r="Y85" s="168"/>
      <c r="Z85" s="166"/>
    </row>
    <row r="86" spans="1:27" ht="20.100000000000001" customHeight="1" x14ac:dyDescent="0.15">
      <c r="A86" s="144"/>
      <c r="B86" s="144"/>
      <c r="C86" s="170"/>
      <c r="D86" s="167"/>
      <c r="E86" s="167"/>
      <c r="F86" s="167"/>
      <c r="G86" s="167"/>
      <c r="H86" s="167"/>
      <c r="I86" s="164"/>
      <c r="J86" s="169" t="s">
        <v>134</v>
      </c>
      <c r="K86" s="168"/>
      <c r="L86" s="168"/>
      <c r="M86" s="168"/>
      <c r="N86" s="168"/>
      <c r="O86" s="168"/>
      <c r="P86" s="168"/>
      <c r="Q86" s="168"/>
      <c r="R86" s="168"/>
      <c r="S86" s="168"/>
      <c r="T86" s="168"/>
      <c r="U86" s="168"/>
      <c r="V86" s="168"/>
      <c r="W86" s="168"/>
      <c r="X86" s="168"/>
      <c r="Y86" s="168"/>
      <c r="Z86" s="166"/>
    </row>
    <row r="87" spans="1:27" ht="20.100000000000001" customHeight="1" x14ac:dyDescent="0.15">
      <c r="A87" s="144">
        <f>IFERROR(IF(OR(AND($I63="する",AND(TRIM($I87)&lt;&gt;"",NOT(IFERROR(SEARCH("@",$I87),0)&gt;0))),AND($I63="しない",NOT(ISBLANK($I87)))),1001,0),3)</f>
        <v>0</v>
      </c>
      <c r="B87" s="144"/>
      <c r="C87" s="170"/>
      <c r="D87" s="162">
        <v>11</v>
      </c>
      <c r="E87" s="142" t="s">
        <v>136</v>
      </c>
      <c r="I87" s="79"/>
      <c r="J87" s="79"/>
      <c r="K87" s="79"/>
      <c r="L87" s="79"/>
      <c r="M87" s="79"/>
      <c r="N87" s="79"/>
      <c r="O87" s="79"/>
      <c r="P87" s="79"/>
      <c r="Q87" s="94"/>
      <c r="R87" s="79"/>
      <c r="S87" s="79"/>
      <c r="T87" s="79"/>
      <c r="U87" s="79"/>
      <c r="V87" s="79"/>
      <c r="W87" s="79"/>
      <c r="X87" s="79"/>
      <c r="Y87" s="79"/>
      <c r="Z87" s="166"/>
    </row>
    <row r="88" spans="1:27" ht="20.100000000000001" customHeight="1" x14ac:dyDescent="0.15">
      <c r="A88" s="144"/>
      <c r="B88" s="144"/>
      <c r="C88" s="170"/>
      <c r="D88" s="162"/>
      <c r="I88" s="164"/>
      <c r="J88" s="175" t="s">
        <v>222</v>
      </c>
      <c r="K88" s="192"/>
      <c r="L88" s="168"/>
      <c r="M88" s="168"/>
      <c r="N88" s="168"/>
      <c r="O88" s="168"/>
      <c r="P88" s="168"/>
      <c r="Q88" s="193"/>
      <c r="R88" s="168"/>
      <c r="S88" s="168"/>
      <c r="T88" s="168"/>
      <c r="U88" s="168"/>
      <c r="V88" s="168"/>
      <c r="W88" s="168"/>
      <c r="X88" s="168"/>
      <c r="Y88" s="168"/>
      <c r="Z88" s="167"/>
      <c r="AA88" s="178"/>
    </row>
    <row r="89" spans="1:27" ht="20.100000000000001" customHeight="1" x14ac:dyDescent="0.15">
      <c r="A89" s="144"/>
      <c r="B89" s="144"/>
      <c r="C89" s="181"/>
      <c r="D89" s="182"/>
      <c r="E89" s="182"/>
      <c r="F89" s="182"/>
      <c r="G89" s="182"/>
      <c r="H89" s="182"/>
      <c r="I89" s="194"/>
      <c r="J89" s="195"/>
      <c r="K89" s="196"/>
      <c r="L89" s="195"/>
      <c r="M89" s="195"/>
      <c r="N89" s="195"/>
      <c r="O89" s="195"/>
      <c r="P89" s="195"/>
      <c r="Q89" s="197"/>
      <c r="R89" s="195"/>
      <c r="S89" s="195"/>
      <c r="T89" s="195"/>
      <c r="U89" s="195"/>
      <c r="V89" s="195"/>
      <c r="W89" s="195"/>
      <c r="X89" s="195"/>
      <c r="Y89" s="195"/>
      <c r="Z89" s="182"/>
      <c r="AA89" s="178"/>
    </row>
    <row r="90" spans="1:27" ht="20.100000000000001" customHeight="1" x14ac:dyDescent="0.15">
      <c r="A90" s="144"/>
      <c r="B90" s="144"/>
      <c r="C90" s="167"/>
      <c r="D90" s="167"/>
      <c r="E90" s="167"/>
      <c r="F90" s="167"/>
      <c r="G90" s="167"/>
      <c r="H90" s="167"/>
      <c r="I90" s="186"/>
      <c r="J90" s="167"/>
      <c r="K90" s="198"/>
      <c r="L90" s="167"/>
      <c r="M90" s="167"/>
      <c r="N90" s="167"/>
      <c r="O90" s="167"/>
      <c r="P90" s="167"/>
      <c r="Q90" s="167"/>
      <c r="R90" s="167"/>
      <c r="S90" s="167"/>
      <c r="T90" s="167"/>
      <c r="U90" s="167"/>
      <c r="V90" s="167"/>
      <c r="W90" s="167"/>
      <c r="X90" s="167"/>
      <c r="Y90" s="167"/>
      <c r="Z90" s="167"/>
    </row>
    <row r="91" spans="1:27" ht="15.75" hidden="1" customHeight="1" x14ac:dyDescent="0.15">
      <c r="A91" s="144"/>
      <c r="B91" s="144"/>
      <c r="C91" s="167"/>
      <c r="D91" s="167"/>
      <c r="E91" s="167"/>
      <c r="F91" s="167"/>
      <c r="G91" s="167"/>
      <c r="H91" s="167"/>
      <c r="I91" s="186"/>
      <c r="J91" s="167"/>
      <c r="K91" s="198"/>
      <c r="L91" s="167"/>
      <c r="M91" s="167"/>
      <c r="N91" s="167"/>
      <c r="O91" s="167"/>
      <c r="P91" s="167"/>
      <c r="Q91" s="167"/>
      <c r="R91" s="167"/>
      <c r="S91" s="167"/>
      <c r="T91" s="167"/>
      <c r="U91" s="167"/>
      <c r="V91" s="167"/>
      <c r="W91" s="167"/>
      <c r="X91" s="167"/>
      <c r="Y91" s="167"/>
      <c r="Z91" s="167"/>
    </row>
    <row r="92" spans="1:27" ht="15.75" hidden="1" customHeight="1" x14ac:dyDescent="0.15">
      <c r="A92" s="144"/>
      <c r="B92" s="144"/>
      <c r="C92" s="167"/>
      <c r="D92" s="167"/>
      <c r="E92" s="167"/>
      <c r="F92" s="167"/>
      <c r="G92" s="167"/>
      <c r="H92" s="167"/>
      <c r="I92" s="186"/>
      <c r="J92" s="167"/>
      <c r="K92" s="198"/>
      <c r="L92" s="167"/>
      <c r="M92" s="167"/>
      <c r="N92" s="167"/>
      <c r="O92" s="167"/>
      <c r="P92" s="167"/>
      <c r="Q92" s="167"/>
      <c r="R92" s="167"/>
      <c r="S92" s="167"/>
      <c r="T92" s="167"/>
      <c r="U92" s="167"/>
      <c r="V92" s="167"/>
      <c r="W92" s="167"/>
      <c r="X92" s="167"/>
      <c r="Y92" s="167"/>
      <c r="Z92" s="167"/>
    </row>
    <row r="93" spans="1:27" ht="15.75" hidden="1" customHeight="1" x14ac:dyDescent="0.15">
      <c r="A93" s="144"/>
      <c r="B93" s="144"/>
      <c r="C93" s="167"/>
      <c r="D93" s="167"/>
      <c r="E93" s="167"/>
      <c r="F93" s="167"/>
      <c r="G93" s="167"/>
      <c r="H93" s="167"/>
      <c r="I93" s="186"/>
      <c r="J93" s="167"/>
      <c r="K93" s="198"/>
      <c r="L93" s="167"/>
      <c r="M93" s="167"/>
      <c r="N93" s="167"/>
      <c r="O93" s="167"/>
      <c r="P93" s="167"/>
      <c r="Q93" s="167"/>
      <c r="R93" s="167"/>
      <c r="S93" s="167"/>
      <c r="T93" s="167"/>
      <c r="U93" s="167"/>
      <c r="V93" s="167"/>
      <c r="W93" s="167"/>
      <c r="X93" s="167"/>
      <c r="Y93" s="167"/>
      <c r="Z93" s="167"/>
    </row>
    <row r="94" spans="1:27" ht="15.75" hidden="1" customHeight="1" x14ac:dyDescent="0.15">
      <c r="A94" s="144"/>
      <c r="B94" s="144"/>
      <c r="C94" s="167"/>
      <c r="D94" s="167"/>
      <c r="E94" s="167"/>
      <c r="F94" s="167"/>
      <c r="G94" s="167"/>
      <c r="H94" s="167"/>
      <c r="I94" s="186"/>
      <c r="J94" s="167"/>
      <c r="K94" s="198"/>
      <c r="L94" s="167"/>
      <c r="M94" s="167"/>
      <c r="N94" s="167"/>
      <c r="O94" s="167"/>
      <c r="P94" s="167"/>
      <c r="Q94" s="167"/>
      <c r="R94" s="167"/>
      <c r="S94" s="167"/>
      <c r="T94" s="167"/>
      <c r="U94" s="167"/>
      <c r="V94" s="167"/>
      <c r="W94" s="167"/>
      <c r="X94" s="167"/>
      <c r="Y94" s="167"/>
      <c r="Z94" s="167"/>
    </row>
    <row r="95" spans="1:27" ht="15.75" hidden="1" customHeight="1" x14ac:dyDescent="0.15">
      <c r="A95" s="144"/>
      <c r="B95" s="144"/>
      <c r="C95" s="167"/>
      <c r="D95" s="167"/>
      <c r="E95" s="167"/>
      <c r="F95" s="167"/>
      <c r="G95" s="167"/>
      <c r="H95" s="167"/>
      <c r="I95" s="186"/>
      <c r="J95" s="167"/>
      <c r="K95" s="198"/>
      <c r="L95" s="167"/>
      <c r="M95" s="167"/>
      <c r="N95" s="167"/>
      <c r="O95" s="167"/>
      <c r="P95" s="167"/>
      <c r="Q95" s="167"/>
      <c r="R95" s="167"/>
      <c r="S95" s="167"/>
      <c r="T95" s="167"/>
      <c r="U95" s="167"/>
      <c r="V95" s="167"/>
      <c r="W95" s="167"/>
      <c r="X95" s="167"/>
      <c r="Y95" s="167"/>
      <c r="Z95" s="167"/>
    </row>
    <row r="96" spans="1:27" ht="15.75" hidden="1" customHeight="1" x14ac:dyDescent="0.15">
      <c r="A96" s="144"/>
      <c r="B96" s="144"/>
      <c r="C96" s="167"/>
      <c r="D96" s="167"/>
      <c r="E96" s="167"/>
      <c r="F96" s="167"/>
      <c r="G96" s="167"/>
      <c r="H96" s="167"/>
      <c r="I96" s="186"/>
      <c r="J96" s="167"/>
      <c r="K96" s="198"/>
      <c r="L96" s="167"/>
      <c r="M96" s="167"/>
      <c r="N96" s="167"/>
      <c r="O96" s="167"/>
      <c r="P96" s="167"/>
      <c r="Q96" s="167"/>
      <c r="R96" s="167"/>
      <c r="S96" s="167"/>
      <c r="T96" s="167"/>
      <c r="U96" s="167"/>
      <c r="V96" s="167"/>
      <c r="W96" s="167"/>
      <c r="X96" s="167"/>
      <c r="Y96" s="167"/>
      <c r="Z96" s="167"/>
    </row>
    <row r="97" spans="1:26" ht="15.75" hidden="1" customHeight="1" x14ac:dyDescent="0.15">
      <c r="A97" s="144"/>
      <c r="B97" s="144"/>
      <c r="C97" s="167"/>
      <c r="D97" s="167"/>
      <c r="E97" s="167"/>
      <c r="F97" s="167"/>
      <c r="G97" s="167"/>
      <c r="H97" s="167"/>
      <c r="I97" s="186"/>
      <c r="J97" s="167"/>
      <c r="K97" s="198"/>
      <c r="L97" s="167"/>
      <c r="M97" s="167"/>
      <c r="N97" s="167"/>
      <c r="O97" s="167"/>
      <c r="P97" s="167"/>
      <c r="Q97" s="167"/>
      <c r="R97" s="167"/>
      <c r="S97" s="167"/>
      <c r="T97" s="167"/>
      <c r="U97" s="167"/>
      <c r="V97" s="167"/>
      <c r="W97" s="167"/>
      <c r="X97" s="167"/>
      <c r="Y97" s="167"/>
      <c r="Z97" s="167"/>
    </row>
    <row r="98" spans="1:26" ht="15.75" hidden="1" customHeight="1" x14ac:dyDescent="0.15">
      <c r="A98" s="144"/>
      <c r="B98" s="144"/>
      <c r="C98" s="167"/>
      <c r="D98" s="167"/>
      <c r="E98" s="167"/>
      <c r="F98" s="167"/>
      <c r="G98" s="167"/>
      <c r="H98" s="167"/>
      <c r="I98" s="186"/>
      <c r="J98" s="167"/>
      <c r="K98" s="198"/>
      <c r="L98" s="167"/>
      <c r="M98" s="167"/>
      <c r="N98" s="167"/>
      <c r="O98" s="167"/>
      <c r="P98" s="167"/>
      <c r="Q98" s="167"/>
      <c r="R98" s="167"/>
      <c r="S98" s="167"/>
      <c r="T98" s="167"/>
      <c r="U98" s="167"/>
      <c r="V98" s="167"/>
      <c r="W98" s="167"/>
      <c r="X98" s="167"/>
      <c r="Y98" s="167"/>
      <c r="Z98" s="167"/>
    </row>
    <row r="99" spans="1:26" ht="15.75" hidden="1" customHeight="1" x14ac:dyDescent="0.15">
      <c r="A99" s="144"/>
      <c r="B99" s="144"/>
      <c r="C99" s="167"/>
      <c r="D99" s="167"/>
      <c r="E99" s="167"/>
      <c r="F99" s="167"/>
      <c r="G99" s="167"/>
      <c r="H99" s="167"/>
      <c r="I99" s="186"/>
      <c r="J99" s="167"/>
      <c r="K99" s="198"/>
      <c r="L99" s="167"/>
      <c r="M99" s="167"/>
      <c r="N99" s="167"/>
      <c r="O99" s="167"/>
      <c r="P99" s="167"/>
      <c r="Q99" s="167"/>
      <c r="R99" s="167"/>
      <c r="S99" s="167"/>
      <c r="T99" s="167"/>
      <c r="U99" s="167"/>
      <c r="V99" s="167"/>
      <c r="W99" s="167"/>
      <c r="X99" s="167"/>
      <c r="Y99" s="167"/>
      <c r="Z99" s="167"/>
    </row>
    <row r="100" spans="1:26" ht="15.75" hidden="1" customHeight="1" x14ac:dyDescent="0.15">
      <c r="A100" s="144"/>
      <c r="B100" s="144"/>
      <c r="C100" s="167"/>
      <c r="D100" s="167"/>
      <c r="E100" s="167"/>
      <c r="F100" s="167"/>
      <c r="G100" s="167"/>
      <c r="H100" s="167"/>
      <c r="I100" s="186"/>
      <c r="J100" s="167"/>
      <c r="K100" s="198"/>
      <c r="L100" s="167"/>
      <c r="M100" s="167"/>
      <c r="N100" s="167"/>
      <c r="O100" s="167"/>
      <c r="P100" s="167"/>
      <c r="Q100" s="167"/>
      <c r="R100" s="167"/>
      <c r="S100" s="167"/>
      <c r="T100" s="167"/>
      <c r="U100" s="167"/>
      <c r="V100" s="167"/>
      <c r="W100" s="167"/>
      <c r="X100" s="167"/>
      <c r="Y100" s="167"/>
      <c r="Z100" s="167"/>
    </row>
    <row r="101" spans="1:26" ht="15.75" hidden="1" customHeight="1" x14ac:dyDescent="0.15">
      <c r="A101" s="144"/>
      <c r="B101" s="144"/>
      <c r="C101" s="167"/>
      <c r="D101" s="167"/>
      <c r="E101" s="167"/>
      <c r="F101" s="167"/>
      <c r="G101" s="167"/>
      <c r="H101" s="167"/>
      <c r="I101" s="186"/>
      <c r="J101" s="167"/>
      <c r="K101" s="198"/>
      <c r="L101" s="167"/>
      <c r="M101" s="167"/>
      <c r="N101" s="167"/>
      <c r="O101" s="167"/>
      <c r="P101" s="167"/>
      <c r="Q101" s="167"/>
      <c r="R101" s="167"/>
      <c r="S101" s="167"/>
      <c r="T101" s="167"/>
      <c r="U101" s="167"/>
      <c r="V101" s="167"/>
      <c r="W101" s="167"/>
      <c r="X101" s="167"/>
      <c r="Y101" s="167"/>
      <c r="Z101" s="167"/>
    </row>
    <row r="102" spans="1:26" ht="15.75" hidden="1" customHeight="1" x14ac:dyDescent="0.15">
      <c r="A102" s="144"/>
      <c r="B102" s="144"/>
      <c r="C102" s="167"/>
      <c r="D102" s="167"/>
      <c r="E102" s="167"/>
      <c r="F102" s="167"/>
      <c r="G102" s="167"/>
      <c r="H102" s="167"/>
      <c r="I102" s="186"/>
      <c r="J102" s="167"/>
      <c r="K102" s="198"/>
      <c r="L102" s="167"/>
      <c r="M102" s="167"/>
      <c r="N102" s="167"/>
      <c r="O102" s="167"/>
      <c r="P102" s="167"/>
      <c r="Q102" s="167"/>
      <c r="R102" s="167"/>
      <c r="S102" s="167"/>
      <c r="T102" s="167"/>
      <c r="U102" s="167"/>
      <c r="V102" s="167"/>
      <c r="W102" s="167"/>
      <c r="X102" s="167"/>
      <c r="Y102" s="167"/>
      <c r="Z102" s="167"/>
    </row>
    <row r="103" spans="1:26" ht="15.75" hidden="1" customHeight="1" x14ac:dyDescent="0.15">
      <c r="A103" s="144"/>
      <c r="B103" s="144"/>
      <c r="C103" s="167"/>
      <c r="D103" s="167"/>
      <c r="E103" s="167"/>
      <c r="F103" s="167"/>
      <c r="G103" s="167"/>
      <c r="H103" s="167"/>
      <c r="I103" s="186"/>
      <c r="J103" s="167"/>
      <c r="K103" s="198"/>
      <c r="L103" s="167"/>
      <c r="M103" s="167"/>
      <c r="N103" s="167"/>
      <c r="O103" s="167"/>
      <c r="P103" s="167"/>
      <c r="Q103" s="167"/>
      <c r="R103" s="167"/>
      <c r="S103" s="167"/>
      <c r="T103" s="167"/>
      <c r="U103" s="167"/>
      <c r="V103" s="167"/>
      <c r="W103" s="167"/>
      <c r="X103" s="167"/>
      <c r="Y103" s="167"/>
      <c r="Z103" s="167"/>
    </row>
    <row r="104" spans="1:26" ht="15.75" hidden="1" customHeight="1" x14ac:dyDescent="0.15">
      <c r="A104" s="144"/>
      <c r="B104" s="144"/>
      <c r="C104" s="167"/>
      <c r="D104" s="167"/>
      <c r="E104" s="167"/>
      <c r="F104" s="167"/>
      <c r="G104" s="167"/>
      <c r="H104" s="167"/>
      <c r="I104" s="186"/>
      <c r="J104" s="167"/>
      <c r="K104" s="198"/>
      <c r="L104" s="167"/>
      <c r="M104" s="167"/>
      <c r="N104" s="167"/>
      <c r="O104" s="167"/>
      <c r="P104" s="167"/>
      <c r="Q104" s="167"/>
      <c r="R104" s="167"/>
      <c r="S104" s="167"/>
      <c r="T104" s="167"/>
      <c r="U104" s="167"/>
      <c r="V104" s="167"/>
      <c r="W104" s="167"/>
      <c r="X104" s="167"/>
      <c r="Y104" s="167"/>
      <c r="Z104" s="167"/>
    </row>
    <row r="105" spans="1:26" ht="15.75" hidden="1" customHeight="1" x14ac:dyDescent="0.15">
      <c r="A105" s="144"/>
      <c r="B105" s="144"/>
      <c r="C105" s="167"/>
      <c r="D105" s="167"/>
      <c r="E105" s="167"/>
      <c r="F105" s="167"/>
      <c r="G105" s="167"/>
      <c r="H105" s="167"/>
      <c r="I105" s="186"/>
      <c r="J105" s="167"/>
      <c r="K105" s="198"/>
      <c r="L105" s="167"/>
      <c r="M105" s="167"/>
      <c r="N105" s="167"/>
      <c r="O105" s="167"/>
      <c r="P105" s="167"/>
      <c r="Q105" s="167"/>
      <c r="R105" s="167"/>
      <c r="S105" s="167"/>
      <c r="T105" s="167"/>
      <c r="U105" s="167"/>
      <c r="V105" s="167"/>
      <c r="W105" s="167"/>
      <c r="X105" s="167"/>
      <c r="Y105" s="167"/>
      <c r="Z105" s="167"/>
    </row>
    <row r="106" spans="1:26" ht="15.75" hidden="1" customHeight="1" x14ac:dyDescent="0.15">
      <c r="A106" s="144"/>
      <c r="B106" s="144"/>
      <c r="C106" s="167"/>
      <c r="D106" s="167"/>
      <c r="E106" s="167"/>
      <c r="F106" s="167"/>
      <c r="G106" s="167"/>
      <c r="H106" s="167"/>
      <c r="I106" s="186"/>
      <c r="J106" s="167"/>
      <c r="K106" s="198"/>
      <c r="L106" s="167"/>
      <c r="M106" s="167"/>
      <c r="N106" s="167"/>
      <c r="O106" s="167"/>
      <c r="P106" s="167"/>
      <c r="Q106" s="167"/>
      <c r="R106" s="167"/>
      <c r="S106" s="167"/>
      <c r="T106" s="167"/>
      <c r="U106" s="167"/>
      <c r="V106" s="167"/>
      <c r="W106" s="167"/>
      <c r="X106" s="167"/>
      <c r="Y106" s="167"/>
      <c r="Z106" s="167"/>
    </row>
    <row r="107" spans="1:26" ht="15.75" hidden="1" customHeight="1" x14ac:dyDescent="0.15">
      <c r="A107" s="144"/>
      <c r="B107" s="144"/>
      <c r="C107" s="167"/>
      <c r="D107" s="167"/>
      <c r="E107" s="167"/>
      <c r="F107" s="167"/>
      <c r="G107" s="167"/>
      <c r="H107" s="167"/>
      <c r="I107" s="186"/>
      <c r="J107" s="167"/>
      <c r="K107" s="198"/>
      <c r="L107" s="167"/>
      <c r="M107" s="167"/>
      <c r="N107" s="167"/>
      <c r="O107" s="167"/>
      <c r="P107" s="167"/>
      <c r="Q107" s="167"/>
      <c r="R107" s="167"/>
      <c r="S107" s="167"/>
      <c r="T107" s="167"/>
      <c r="U107" s="167"/>
      <c r="V107" s="167"/>
      <c r="W107" s="167"/>
      <c r="X107" s="167"/>
      <c r="Y107" s="167"/>
      <c r="Z107" s="167"/>
    </row>
    <row r="108" spans="1:26" ht="20.100000000000001" customHeight="1" x14ac:dyDescent="0.15">
      <c r="A108" s="144"/>
      <c r="B108" s="144"/>
      <c r="C108" s="167"/>
      <c r="D108" s="167"/>
      <c r="E108" s="167"/>
      <c r="F108" s="167"/>
      <c r="G108" s="167"/>
      <c r="H108" s="167"/>
      <c r="I108" s="186"/>
      <c r="J108" s="167"/>
      <c r="K108" s="198"/>
      <c r="L108" s="167"/>
      <c r="M108" s="167"/>
      <c r="N108" s="167"/>
      <c r="O108" s="167"/>
      <c r="P108" s="167"/>
      <c r="Q108" s="167"/>
      <c r="R108" s="167"/>
      <c r="S108" s="167"/>
      <c r="T108" s="167"/>
      <c r="U108" s="167"/>
      <c r="V108" s="167"/>
      <c r="W108" s="167"/>
      <c r="X108" s="167"/>
      <c r="Y108" s="167"/>
      <c r="Z108" s="167"/>
    </row>
    <row r="109" spans="1:26" ht="20.100000000000001" customHeight="1" x14ac:dyDescent="0.15">
      <c r="A109" s="144"/>
      <c r="B109" s="144"/>
      <c r="C109" s="154" t="s">
        <v>144</v>
      </c>
      <c r="D109" s="155"/>
      <c r="E109" s="155"/>
      <c r="F109" s="155"/>
      <c r="G109" s="155"/>
      <c r="H109" s="156"/>
      <c r="Q109" s="199"/>
    </row>
    <row r="110" spans="1:26" ht="15" customHeight="1" x14ac:dyDescent="0.15">
      <c r="A110" s="144"/>
      <c r="B110" s="144"/>
      <c r="C110" s="200"/>
      <c r="D110" s="201"/>
      <c r="E110" s="201"/>
      <c r="F110" s="201"/>
      <c r="G110" s="201"/>
      <c r="H110" s="201"/>
      <c r="I110" s="202"/>
      <c r="J110" s="159"/>
      <c r="K110" s="202"/>
      <c r="L110" s="159"/>
      <c r="M110" s="159"/>
      <c r="N110" s="159"/>
      <c r="O110" s="159"/>
      <c r="P110" s="159"/>
      <c r="Q110" s="203"/>
      <c r="R110" s="159"/>
      <c r="S110" s="159"/>
      <c r="T110" s="159"/>
      <c r="U110" s="159"/>
      <c r="V110" s="159"/>
      <c r="W110" s="159"/>
      <c r="X110" s="159"/>
      <c r="Y110" s="159"/>
      <c r="Z110" s="160"/>
    </row>
    <row r="111" spans="1:26" ht="30" customHeight="1" x14ac:dyDescent="0.15">
      <c r="A111" s="144"/>
      <c r="B111" s="144"/>
      <c r="C111" s="200"/>
      <c r="D111" s="204" t="s">
        <v>185</v>
      </c>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166"/>
    </row>
    <row r="112" spans="1:26" ht="20.100000000000001" customHeight="1" x14ac:dyDescent="0.15">
      <c r="A112" s="144"/>
      <c r="B112" s="144"/>
      <c r="C112" s="161"/>
      <c r="D112" s="162">
        <v>1</v>
      </c>
      <c r="E112" s="142" t="s">
        <v>145</v>
      </c>
      <c r="I112" s="79"/>
      <c r="J112" s="79"/>
      <c r="K112" s="79"/>
      <c r="L112" s="79"/>
      <c r="M112" s="79"/>
      <c r="N112" s="79"/>
      <c r="O112" s="79"/>
      <c r="P112" s="79"/>
      <c r="Q112" s="98"/>
      <c r="R112" s="79"/>
      <c r="S112" s="79"/>
      <c r="T112" s="79"/>
      <c r="U112" s="79"/>
      <c r="V112" s="79"/>
      <c r="W112" s="79"/>
      <c r="X112" s="79"/>
      <c r="Y112" s="79"/>
      <c r="Z112" s="166"/>
    </row>
    <row r="113" spans="1:26" ht="20.100000000000001" customHeight="1" x14ac:dyDescent="0.15">
      <c r="A113" s="144"/>
      <c r="B113" s="144"/>
      <c r="C113" s="161"/>
      <c r="D113" s="162"/>
      <c r="E113" s="167"/>
      <c r="F113" s="167"/>
      <c r="G113" s="167"/>
      <c r="H113" s="167"/>
      <c r="I113" s="173"/>
      <c r="J113" s="169" t="s">
        <v>146</v>
      </c>
      <c r="K113" s="192"/>
      <c r="L113" s="168"/>
      <c r="M113" s="168"/>
      <c r="N113" s="168"/>
      <c r="O113" s="168"/>
      <c r="P113" s="168"/>
      <c r="Q113" s="205"/>
      <c r="R113" s="168"/>
      <c r="S113" s="168"/>
      <c r="T113" s="168"/>
      <c r="U113" s="168"/>
      <c r="V113" s="168"/>
      <c r="W113" s="168"/>
      <c r="X113" s="168"/>
      <c r="Y113" s="168"/>
      <c r="Z113" s="166"/>
    </row>
    <row r="114" spans="1:26" ht="20.100000000000001" customHeight="1" x14ac:dyDescent="0.15">
      <c r="A114" s="144">
        <f>IFERROR(IF(AND(TRIM($I114)&lt;&gt;"", NOT(OR(IFERROR(SEARCH(" ",$I114),0)&gt;0, IFERROR(SEARCH("　",$I114),0)&gt;0))),1001,0),3)</f>
        <v>0</v>
      </c>
      <c r="B114" s="144"/>
      <c r="C114" s="161"/>
      <c r="D114" s="162">
        <f>D112+1</f>
        <v>2</v>
      </c>
      <c r="E114" s="142" t="s">
        <v>158</v>
      </c>
      <c r="I114" s="79"/>
      <c r="J114" s="79"/>
      <c r="K114" s="79"/>
      <c r="L114" s="79"/>
      <c r="M114" s="79"/>
      <c r="N114" s="79"/>
      <c r="O114" s="79"/>
      <c r="P114" s="79"/>
      <c r="Q114" s="79"/>
      <c r="R114" s="79"/>
      <c r="S114" s="79"/>
      <c r="T114" s="79"/>
      <c r="U114" s="79"/>
      <c r="V114" s="79"/>
      <c r="W114" s="79"/>
      <c r="X114" s="79"/>
      <c r="Y114" s="79"/>
      <c r="Z114" s="166"/>
    </row>
    <row r="115" spans="1:26" ht="20.100000000000001" customHeight="1" x14ac:dyDescent="0.15">
      <c r="A115" s="144"/>
      <c r="B115" s="144"/>
      <c r="C115" s="161"/>
      <c r="D115" s="162"/>
      <c r="E115" s="167"/>
      <c r="F115" s="167"/>
      <c r="G115" s="167"/>
      <c r="H115" s="167"/>
      <c r="I115" s="173"/>
      <c r="J115" s="169" t="s">
        <v>128</v>
      </c>
      <c r="K115" s="169"/>
      <c r="L115" s="169"/>
      <c r="M115" s="169"/>
      <c r="N115" s="169"/>
      <c r="O115" s="169"/>
      <c r="P115" s="169"/>
      <c r="Q115" s="169"/>
      <c r="R115" s="169"/>
      <c r="S115" s="169"/>
      <c r="T115" s="169"/>
      <c r="U115" s="169"/>
      <c r="V115" s="169"/>
      <c r="W115" s="169"/>
      <c r="X115" s="169"/>
      <c r="Y115" s="169"/>
      <c r="Z115" s="166"/>
    </row>
    <row r="116" spans="1:26" ht="20.100000000000001" customHeight="1" x14ac:dyDescent="0.15">
      <c r="A116" s="144">
        <f>IFERROR(IF(AND(TRIM($I116)&lt;&gt;"", NOT(OR(IFERROR(SEARCH(" ",$I116),0)&gt;0, IFERROR(SEARCH("　",$I116),0)&gt;0))),1001,0),3)</f>
        <v>0</v>
      </c>
      <c r="B116" s="144"/>
      <c r="C116" s="161"/>
      <c r="D116" s="162">
        <f>D114+1</f>
        <v>3</v>
      </c>
      <c r="E116" s="142" t="s">
        <v>159</v>
      </c>
      <c r="I116" s="79"/>
      <c r="J116" s="79"/>
      <c r="K116" s="79"/>
      <c r="L116" s="79"/>
      <c r="M116" s="79"/>
      <c r="N116" s="79"/>
      <c r="O116" s="79"/>
      <c r="P116" s="79"/>
      <c r="Q116" s="79"/>
      <c r="R116" s="79"/>
      <c r="S116" s="79"/>
      <c r="T116" s="79"/>
      <c r="U116" s="79"/>
      <c r="V116" s="79"/>
      <c r="W116" s="79"/>
      <c r="X116" s="79"/>
      <c r="Y116" s="79"/>
      <c r="Z116" s="166"/>
    </row>
    <row r="117" spans="1:26" ht="20.100000000000001" customHeight="1" x14ac:dyDescent="0.15">
      <c r="A117" s="144"/>
      <c r="B117" s="144"/>
      <c r="C117" s="161"/>
      <c r="D117" s="167"/>
      <c r="E117" s="167"/>
      <c r="F117" s="167"/>
      <c r="G117" s="167"/>
      <c r="H117" s="167"/>
      <c r="I117" s="173"/>
      <c r="J117" s="169" t="s">
        <v>130</v>
      </c>
      <c r="K117" s="169"/>
      <c r="L117" s="169"/>
      <c r="M117" s="169"/>
      <c r="N117" s="169"/>
      <c r="O117" s="169"/>
      <c r="P117" s="169"/>
      <c r="Q117" s="169"/>
      <c r="R117" s="169"/>
      <c r="S117" s="169"/>
      <c r="T117" s="169"/>
      <c r="U117" s="169"/>
      <c r="V117" s="169"/>
      <c r="W117" s="169"/>
      <c r="X117" s="169"/>
      <c r="Y117" s="169"/>
      <c r="Z117" s="166"/>
    </row>
    <row r="118" spans="1:26" ht="20.100000000000001" customHeight="1" x14ac:dyDescent="0.15">
      <c r="A118" s="144"/>
      <c r="B118" s="144"/>
      <c r="C118" s="161"/>
      <c r="D118" s="162">
        <f>D116+1</f>
        <v>4</v>
      </c>
      <c r="E118" s="142" t="s">
        <v>123</v>
      </c>
      <c r="I118" s="96"/>
      <c r="J118" s="97"/>
      <c r="K118" s="97"/>
      <c r="L118" s="97"/>
      <c r="M118" s="97"/>
      <c r="N118" s="167"/>
      <c r="O118" s="167"/>
      <c r="P118" s="167"/>
      <c r="Q118" s="167"/>
      <c r="R118" s="167"/>
      <c r="S118" s="167"/>
      <c r="T118" s="167"/>
      <c r="U118" s="167"/>
      <c r="V118" s="167"/>
      <c r="W118" s="167"/>
      <c r="X118" s="167"/>
      <c r="Y118" s="167"/>
      <c r="Z118" s="166"/>
    </row>
    <row r="119" spans="1:26" ht="20.100000000000001" customHeight="1" x14ac:dyDescent="0.15">
      <c r="A119" s="144"/>
      <c r="B119" s="144"/>
      <c r="C119" s="161"/>
      <c r="D119" s="162"/>
      <c r="E119" s="167"/>
      <c r="F119" s="167"/>
      <c r="G119" s="167"/>
      <c r="H119" s="167"/>
      <c r="I119" s="164"/>
      <c r="J119" s="169" t="s">
        <v>225</v>
      </c>
      <c r="K119" s="168"/>
      <c r="L119" s="168"/>
      <c r="M119" s="168"/>
      <c r="N119" s="168"/>
      <c r="O119" s="168"/>
      <c r="P119" s="168"/>
      <c r="Q119" s="168"/>
      <c r="R119" s="168"/>
      <c r="S119" s="168"/>
      <c r="T119" s="168"/>
      <c r="U119" s="168"/>
      <c r="V119" s="168"/>
      <c r="W119" s="168"/>
      <c r="X119" s="168"/>
      <c r="Y119" s="168"/>
      <c r="Z119" s="166"/>
    </row>
    <row r="120" spans="1:26" ht="20.100000000000001" customHeight="1" x14ac:dyDescent="0.15">
      <c r="A120" s="144">
        <f>IFERROR(IF(AND(TRIM($I120)&lt;&gt;"", AND(OR(ISERROR(FIND("@"&amp;LEFT($I120,3)&amp;"@", 都道府県3))=FALSE, ISERROR(FIND("@"&amp;LEFT($I120,4)&amp;"@",都道府県4))=FALSE))=FALSE),1001,0),3)</f>
        <v>0</v>
      </c>
      <c r="B120" s="144"/>
      <c r="C120" s="161"/>
      <c r="D120" s="162">
        <f>D118+1</f>
        <v>5</v>
      </c>
      <c r="E120" s="142" t="s">
        <v>124</v>
      </c>
      <c r="I120" s="92"/>
      <c r="J120" s="92"/>
      <c r="K120" s="92"/>
      <c r="L120" s="92"/>
      <c r="M120" s="92"/>
      <c r="N120" s="92"/>
      <c r="O120" s="92"/>
      <c r="P120" s="92"/>
      <c r="Q120" s="93"/>
      <c r="R120" s="92"/>
      <c r="S120" s="92"/>
      <c r="T120" s="92"/>
      <c r="U120" s="92"/>
      <c r="V120" s="92"/>
      <c r="W120" s="92"/>
      <c r="X120" s="92"/>
      <c r="Y120" s="92"/>
      <c r="Z120" s="166"/>
    </row>
    <row r="121" spans="1:26" ht="20.100000000000001" customHeight="1" x14ac:dyDescent="0.15">
      <c r="A121" s="144"/>
      <c r="B121" s="144"/>
      <c r="C121" s="161"/>
      <c r="D121" s="162"/>
      <c r="E121" s="167"/>
      <c r="F121" s="167"/>
      <c r="G121" s="167"/>
      <c r="H121" s="167"/>
      <c r="I121" s="164"/>
      <c r="J121" s="169" t="s">
        <v>160</v>
      </c>
      <c r="K121" s="168"/>
      <c r="L121" s="168"/>
      <c r="M121" s="168"/>
      <c r="N121" s="168"/>
      <c r="O121" s="168"/>
      <c r="P121" s="168"/>
      <c r="Q121" s="168"/>
      <c r="R121" s="168"/>
      <c r="S121" s="168"/>
      <c r="T121" s="168"/>
      <c r="U121" s="168"/>
      <c r="V121" s="168"/>
      <c r="W121" s="168"/>
      <c r="X121" s="168"/>
      <c r="Y121" s="168"/>
      <c r="Z121" s="166"/>
    </row>
    <row r="122" spans="1:26" ht="20.100000000000001" customHeight="1" x14ac:dyDescent="0.15">
      <c r="A122" s="144">
        <f>IFERROR(IF(AND(TRIM($I122)&lt;&gt;"", NOT(AND(ISNUMBER(VALUE(SUBSTITUTE($I122,"-",""))), IFERROR(SEARCH("-",$I122),0)&gt;0))),1001,0),3)</f>
        <v>0</v>
      </c>
      <c r="B122" s="144"/>
      <c r="C122" s="161"/>
      <c r="D122" s="162">
        <f>D120+1</f>
        <v>6</v>
      </c>
      <c r="E122" s="142" t="s">
        <v>131</v>
      </c>
      <c r="I122" s="79"/>
      <c r="J122" s="79"/>
      <c r="K122" s="79"/>
      <c r="L122" s="79"/>
      <c r="M122" s="79"/>
      <c r="O122" s="174" t="s">
        <v>132</v>
      </c>
      <c r="P122" s="1"/>
      <c r="Q122" s="142" t="s">
        <v>133</v>
      </c>
      <c r="Y122" s="168"/>
      <c r="Z122" s="166"/>
    </row>
    <row r="123" spans="1:26" ht="20.100000000000001" customHeight="1" x14ac:dyDescent="0.15">
      <c r="A123" s="144"/>
      <c r="B123" s="144"/>
      <c r="C123" s="170"/>
      <c r="D123" s="167"/>
      <c r="E123" s="167"/>
      <c r="F123" s="167"/>
      <c r="G123" s="167"/>
      <c r="H123" s="167"/>
      <c r="I123" s="164"/>
      <c r="J123" s="169" t="s">
        <v>161</v>
      </c>
      <c r="K123" s="168"/>
      <c r="L123" s="168"/>
      <c r="M123" s="168"/>
      <c r="N123" s="168"/>
      <c r="O123" s="168"/>
      <c r="P123" s="168"/>
      <c r="Q123" s="168"/>
      <c r="R123" s="168"/>
      <c r="S123" s="168"/>
      <c r="T123" s="168"/>
      <c r="U123" s="168"/>
      <c r="V123" s="168"/>
      <c r="W123" s="168"/>
      <c r="X123" s="168"/>
      <c r="Y123" s="168"/>
      <c r="Z123" s="166"/>
    </row>
    <row r="124" spans="1:26" ht="20.100000000000001" customHeight="1" x14ac:dyDescent="0.15">
      <c r="A124" s="144">
        <f>IFERROR(IF(AND(TRIM($I124)&lt;&gt;"", NOT(AND(ISNUMBER(VALUE(SUBSTITUTE($I124,"-",""))), IFERROR(SEARCH("-",$I124),0)&gt;0))),1001,0),3)</f>
        <v>0</v>
      </c>
      <c r="B124" s="144"/>
      <c r="C124" s="161"/>
      <c r="D124" s="162">
        <f>D122+1</f>
        <v>7</v>
      </c>
      <c r="E124" s="142" t="s">
        <v>135</v>
      </c>
      <c r="I124" s="79"/>
      <c r="J124" s="79"/>
      <c r="K124" s="79"/>
      <c r="L124" s="79"/>
      <c r="M124" s="79"/>
      <c r="N124" s="168"/>
      <c r="O124" s="168"/>
      <c r="P124" s="168"/>
      <c r="Q124" s="168"/>
      <c r="R124" s="168"/>
      <c r="S124" s="168"/>
      <c r="T124" s="168"/>
      <c r="U124" s="168"/>
      <c r="V124" s="168"/>
      <c r="W124" s="168"/>
      <c r="X124" s="168"/>
      <c r="Y124" s="168"/>
      <c r="Z124" s="166"/>
    </row>
    <row r="125" spans="1:26" ht="20.100000000000001" customHeight="1" x14ac:dyDescent="0.15">
      <c r="A125" s="144"/>
      <c r="B125" s="144"/>
      <c r="C125" s="170"/>
      <c r="D125" s="167"/>
      <c r="E125" s="167"/>
      <c r="F125" s="167"/>
      <c r="G125" s="167"/>
      <c r="H125" s="167"/>
      <c r="I125" s="164"/>
      <c r="J125" s="169" t="s">
        <v>161</v>
      </c>
      <c r="K125" s="168"/>
      <c r="L125" s="168"/>
      <c r="M125" s="168"/>
      <c r="N125" s="168"/>
      <c r="O125" s="168"/>
      <c r="P125" s="168"/>
      <c r="Q125" s="168"/>
      <c r="R125" s="168"/>
      <c r="S125" s="168"/>
      <c r="T125" s="168"/>
      <c r="U125" s="168"/>
      <c r="V125" s="168"/>
      <c r="W125" s="168"/>
      <c r="X125" s="168"/>
      <c r="Y125" s="168"/>
      <c r="Z125" s="166"/>
    </row>
    <row r="126" spans="1:26" ht="20.100000000000001" customHeight="1" x14ac:dyDescent="0.15">
      <c r="A126" s="144">
        <f>IFERROR(IF(AND(TRIM($I126)&lt;&gt;"", NOT(IFERROR(SEARCH("@",$I126),0)&gt;0)),1001,0),3)</f>
        <v>0</v>
      </c>
      <c r="B126" s="144"/>
      <c r="C126" s="161"/>
      <c r="D126" s="162">
        <f>D124+1</f>
        <v>8</v>
      </c>
      <c r="E126" s="142" t="s">
        <v>136</v>
      </c>
      <c r="I126" s="79"/>
      <c r="J126" s="79"/>
      <c r="K126" s="79"/>
      <c r="L126" s="79"/>
      <c r="M126" s="79"/>
      <c r="N126" s="79"/>
      <c r="O126" s="79"/>
      <c r="P126" s="79"/>
      <c r="Q126" s="94"/>
      <c r="R126" s="79"/>
      <c r="S126" s="79"/>
      <c r="T126" s="79"/>
      <c r="U126" s="79"/>
      <c r="V126" s="79"/>
      <c r="W126" s="79"/>
      <c r="X126" s="79"/>
      <c r="Y126" s="79"/>
      <c r="Z126" s="166"/>
    </row>
    <row r="127" spans="1:26" ht="20.100000000000001" customHeight="1" x14ac:dyDescent="0.15">
      <c r="A127" s="144"/>
      <c r="B127" s="144"/>
      <c r="C127" s="170"/>
      <c r="D127" s="167"/>
      <c r="E127" s="167"/>
      <c r="F127" s="167"/>
      <c r="G127" s="167"/>
      <c r="H127" s="167"/>
      <c r="I127" s="164"/>
      <c r="J127" s="175" t="s">
        <v>223</v>
      </c>
      <c r="K127" s="192"/>
      <c r="L127" s="168"/>
      <c r="M127" s="168"/>
      <c r="N127" s="168"/>
      <c r="O127" s="168"/>
      <c r="P127" s="168"/>
      <c r="Q127" s="193"/>
      <c r="R127" s="168"/>
      <c r="S127" s="168"/>
      <c r="T127" s="168"/>
      <c r="U127" s="168"/>
      <c r="V127" s="168"/>
      <c r="W127" s="168"/>
      <c r="X127" s="168"/>
      <c r="Y127" s="168"/>
      <c r="Z127" s="166"/>
    </row>
    <row r="128" spans="1:26" ht="20.100000000000001" customHeight="1" x14ac:dyDescent="0.15">
      <c r="A128" s="144"/>
      <c r="B128" s="144"/>
      <c r="C128" s="181"/>
      <c r="D128" s="182"/>
      <c r="E128" s="182"/>
      <c r="F128" s="182"/>
      <c r="G128" s="182"/>
      <c r="H128" s="182"/>
      <c r="I128" s="184"/>
      <c r="J128" s="183"/>
      <c r="K128" s="184"/>
      <c r="L128" s="183"/>
      <c r="M128" s="183"/>
      <c r="N128" s="183"/>
      <c r="O128" s="183"/>
      <c r="P128" s="183"/>
      <c r="Q128" s="206"/>
      <c r="R128" s="183"/>
      <c r="S128" s="183"/>
      <c r="T128" s="183"/>
      <c r="U128" s="183"/>
      <c r="V128" s="183"/>
      <c r="W128" s="183"/>
      <c r="X128" s="183"/>
      <c r="Y128" s="183"/>
      <c r="Z128" s="185"/>
    </row>
    <row r="129" spans="1:26" ht="20.100000000000001" customHeight="1" x14ac:dyDescent="0.15">
      <c r="A129" s="144"/>
      <c r="B129" s="144"/>
      <c r="C129" s="167"/>
      <c r="D129" s="167"/>
      <c r="E129" s="167"/>
      <c r="F129" s="167"/>
      <c r="G129" s="167"/>
      <c r="H129" s="167"/>
      <c r="I129" s="187"/>
      <c r="J129" s="187"/>
      <c r="K129" s="187"/>
      <c r="L129" s="187"/>
      <c r="M129" s="187"/>
      <c r="N129" s="187"/>
      <c r="O129" s="187"/>
      <c r="P129" s="187"/>
      <c r="Q129" s="207"/>
      <c r="R129" s="187"/>
      <c r="S129" s="187"/>
      <c r="T129" s="187"/>
      <c r="U129" s="187"/>
      <c r="V129" s="187"/>
      <c r="W129" s="187"/>
      <c r="X129" s="187"/>
      <c r="Y129" s="187"/>
      <c r="Z129" s="167"/>
    </row>
    <row r="130" spans="1:26" ht="15.75" hidden="1" customHeight="1" x14ac:dyDescent="0.15">
      <c r="A130" s="144"/>
      <c r="B130" s="144"/>
      <c r="C130" s="167"/>
      <c r="D130" s="167"/>
      <c r="E130" s="167"/>
      <c r="F130" s="167"/>
      <c r="G130" s="167"/>
      <c r="H130" s="167"/>
      <c r="I130" s="187"/>
      <c r="J130" s="187"/>
      <c r="K130" s="187"/>
      <c r="L130" s="187"/>
      <c r="M130" s="187"/>
      <c r="N130" s="187"/>
      <c r="O130" s="187"/>
      <c r="P130" s="187"/>
      <c r="Q130" s="207"/>
      <c r="R130" s="187"/>
      <c r="S130" s="187"/>
      <c r="T130" s="187"/>
      <c r="U130" s="187"/>
      <c r="V130" s="187"/>
      <c r="W130" s="187"/>
      <c r="X130" s="187"/>
      <c r="Y130" s="187"/>
      <c r="Z130" s="167"/>
    </row>
    <row r="131" spans="1:26" ht="15.75" hidden="1" customHeight="1" x14ac:dyDescent="0.15">
      <c r="A131" s="144"/>
      <c r="B131" s="144"/>
      <c r="C131" s="167"/>
      <c r="D131" s="167"/>
      <c r="E131" s="167"/>
      <c r="F131" s="167"/>
      <c r="G131" s="167"/>
      <c r="H131" s="167"/>
      <c r="I131" s="187"/>
      <c r="J131" s="187"/>
      <c r="K131" s="187"/>
      <c r="L131" s="187"/>
      <c r="M131" s="187"/>
      <c r="N131" s="187"/>
      <c r="O131" s="187"/>
      <c r="P131" s="187"/>
      <c r="Q131" s="207"/>
      <c r="R131" s="187"/>
      <c r="S131" s="187"/>
      <c r="T131" s="187"/>
      <c r="U131" s="187"/>
      <c r="V131" s="187"/>
      <c r="W131" s="187"/>
      <c r="X131" s="187"/>
      <c r="Y131" s="187"/>
      <c r="Z131" s="167"/>
    </row>
    <row r="132" spans="1:26" ht="15.75" hidden="1" customHeight="1" x14ac:dyDescent="0.15">
      <c r="A132" s="144"/>
      <c r="B132" s="144"/>
      <c r="C132" s="167"/>
      <c r="D132" s="167"/>
      <c r="E132" s="167"/>
      <c r="F132" s="167"/>
      <c r="G132" s="167"/>
      <c r="H132" s="167"/>
      <c r="I132" s="187"/>
      <c r="J132" s="187"/>
      <c r="K132" s="187"/>
      <c r="L132" s="187"/>
      <c r="M132" s="187"/>
      <c r="N132" s="187"/>
      <c r="O132" s="187"/>
      <c r="P132" s="187"/>
      <c r="Q132" s="207"/>
      <c r="R132" s="187"/>
      <c r="S132" s="187"/>
      <c r="T132" s="187"/>
      <c r="U132" s="187"/>
      <c r="V132" s="187"/>
      <c r="W132" s="187"/>
      <c r="X132" s="187"/>
      <c r="Y132" s="187"/>
      <c r="Z132" s="167"/>
    </row>
    <row r="133" spans="1:26" ht="15.75" hidden="1" customHeight="1" x14ac:dyDescent="0.15">
      <c r="A133" s="144"/>
      <c r="B133" s="144"/>
      <c r="C133" s="167"/>
      <c r="D133" s="167"/>
      <c r="E133" s="167"/>
      <c r="F133" s="167"/>
      <c r="G133" s="167"/>
      <c r="H133" s="167"/>
      <c r="I133" s="187"/>
      <c r="J133" s="187"/>
      <c r="K133" s="187"/>
      <c r="L133" s="187"/>
      <c r="M133" s="187"/>
      <c r="N133" s="187"/>
      <c r="O133" s="187"/>
      <c r="P133" s="187"/>
      <c r="Q133" s="207"/>
      <c r="R133" s="187"/>
      <c r="S133" s="187"/>
      <c r="T133" s="187"/>
      <c r="U133" s="187"/>
      <c r="V133" s="187"/>
      <c r="W133" s="187"/>
      <c r="X133" s="187"/>
      <c r="Y133" s="187"/>
      <c r="Z133" s="167"/>
    </row>
    <row r="134" spans="1:26" ht="15.75" hidden="1" customHeight="1" x14ac:dyDescent="0.15">
      <c r="A134" s="144"/>
      <c r="B134" s="144"/>
      <c r="C134" s="167"/>
      <c r="D134" s="167"/>
      <c r="E134" s="167"/>
      <c r="F134" s="167"/>
      <c r="G134" s="167"/>
      <c r="H134" s="167"/>
      <c r="I134" s="187"/>
      <c r="J134" s="187"/>
      <c r="K134" s="187"/>
      <c r="L134" s="187"/>
      <c r="M134" s="187"/>
      <c r="N134" s="187"/>
      <c r="O134" s="187"/>
      <c r="P134" s="187"/>
      <c r="Q134" s="207"/>
      <c r="R134" s="187"/>
      <c r="S134" s="187"/>
      <c r="T134" s="187"/>
      <c r="U134" s="187"/>
      <c r="V134" s="187"/>
      <c r="W134" s="187"/>
      <c r="X134" s="187"/>
      <c r="Y134" s="187"/>
      <c r="Z134" s="167"/>
    </row>
    <row r="135" spans="1:26" ht="15.75" hidden="1" customHeight="1" x14ac:dyDescent="0.15">
      <c r="A135" s="144"/>
      <c r="B135" s="144"/>
      <c r="C135" s="167"/>
      <c r="D135" s="167"/>
      <c r="E135" s="167"/>
      <c r="F135" s="167"/>
      <c r="G135" s="167"/>
      <c r="H135" s="167"/>
      <c r="I135" s="187"/>
      <c r="J135" s="187"/>
      <c r="K135" s="187"/>
      <c r="L135" s="187"/>
      <c r="M135" s="187"/>
      <c r="N135" s="187"/>
      <c r="O135" s="187"/>
      <c r="P135" s="187"/>
      <c r="Q135" s="207"/>
      <c r="R135" s="187"/>
      <c r="S135" s="187"/>
      <c r="T135" s="187"/>
      <c r="U135" s="187"/>
      <c r="V135" s="187"/>
      <c r="W135" s="187"/>
      <c r="X135" s="187"/>
      <c r="Y135" s="187"/>
      <c r="Z135" s="167"/>
    </row>
    <row r="136" spans="1:26" ht="15.75" hidden="1" customHeight="1" x14ac:dyDescent="0.15">
      <c r="A136" s="144"/>
      <c r="B136" s="144"/>
      <c r="C136" s="167"/>
      <c r="D136" s="167"/>
      <c r="E136" s="167"/>
      <c r="F136" s="167"/>
      <c r="G136" s="167"/>
      <c r="H136" s="167"/>
      <c r="I136" s="187"/>
      <c r="J136" s="187"/>
      <c r="K136" s="187"/>
      <c r="L136" s="187"/>
      <c r="M136" s="187"/>
      <c r="N136" s="187"/>
      <c r="O136" s="187"/>
      <c r="P136" s="187"/>
      <c r="Q136" s="207"/>
      <c r="R136" s="187"/>
      <c r="S136" s="187"/>
      <c r="T136" s="187"/>
      <c r="U136" s="187"/>
      <c r="V136" s="187"/>
      <c r="W136" s="187"/>
      <c r="X136" s="187"/>
      <c r="Y136" s="187"/>
      <c r="Z136" s="167"/>
    </row>
    <row r="137" spans="1:26" ht="15.75" hidden="1" customHeight="1" x14ac:dyDescent="0.15">
      <c r="A137" s="144"/>
      <c r="B137" s="144"/>
      <c r="C137" s="167"/>
      <c r="D137" s="167"/>
      <c r="E137" s="167"/>
      <c r="F137" s="167"/>
      <c r="G137" s="167"/>
      <c r="H137" s="167"/>
      <c r="I137" s="187"/>
      <c r="J137" s="187"/>
      <c r="K137" s="187"/>
      <c r="L137" s="187"/>
      <c r="M137" s="187"/>
      <c r="N137" s="187"/>
      <c r="O137" s="187"/>
      <c r="P137" s="187"/>
      <c r="Q137" s="207"/>
      <c r="R137" s="187"/>
      <c r="S137" s="187"/>
      <c r="T137" s="187"/>
      <c r="U137" s="187"/>
      <c r="V137" s="187"/>
      <c r="W137" s="187"/>
      <c r="X137" s="187"/>
      <c r="Y137" s="187"/>
      <c r="Z137" s="167"/>
    </row>
    <row r="138" spans="1:26" ht="15.75" hidden="1" customHeight="1" x14ac:dyDescent="0.15">
      <c r="A138" s="144"/>
      <c r="B138" s="144"/>
      <c r="C138" s="167"/>
      <c r="D138" s="167"/>
      <c r="E138" s="167"/>
      <c r="F138" s="167"/>
      <c r="G138" s="167"/>
      <c r="H138" s="167"/>
      <c r="I138" s="187"/>
      <c r="J138" s="187"/>
      <c r="K138" s="187"/>
      <c r="L138" s="187"/>
      <c r="M138" s="187"/>
      <c r="N138" s="187"/>
      <c r="O138" s="187"/>
      <c r="P138" s="187"/>
      <c r="Q138" s="207"/>
      <c r="R138" s="187"/>
      <c r="S138" s="187"/>
      <c r="T138" s="187"/>
      <c r="U138" s="187"/>
      <c r="V138" s="187"/>
      <c r="W138" s="187"/>
      <c r="X138" s="187"/>
      <c r="Y138" s="187"/>
      <c r="Z138" s="167"/>
    </row>
    <row r="139" spans="1:26" ht="15.75" hidden="1" customHeight="1" x14ac:dyDescent="0.15">
      <c r="A139" s="144"/>
      <c r="B139" s="144"/>
      <c r="C139" s="167"/>
      <c r="D139" s="167"/>
      <c r="E139" s="167"/>
      <c r="F139" s="167"/>
      <c r="G139" s="167"/>
      <c r="H139" s="167"/>
      <c r="I139" s="187"/>
      <c r="J139" s="187"/>
      <c r="K139" s="187"/>
      <c r="L139" s="187"/>
      <c r="M139" s="187"/>
      <c r="N139" s="187"/>
      <c r="O139" s="187"/>
      <c r="P139" s="187"/>
      <c r="Q139" s="207"/>
      <c r="R139" s="187"/>
      <c r="S139" s="187"/>
      <c r="T139" s="187"/>
      <c r="U139" s="187"/>
      <c r="V139" s="187"/>
      <c r="W139" s="187"/>
      <c r="X139" s="187"/>
      <c r="Y139" s="187"/>
      <c r="Z139" s="167"/>
    </row>
    <row r="140" spans="1:26" ht="15.75" hidden="1" customHeight="1" x14ac:dyDescent="0.15">
      <c r="A140" s="144"/>
      <c r="B140" s="144"/>
      <c r="C140" s="167"/>
      <c r="D140" s="167"/>
      <c r="E140" s="167"/>
      <c r="F140" s="167"/>
      <c r="G140" s="167"/>
      <c r="H140" s="167"/>
      <c r="I140" s="187"/>
      <c r="J140" s="187"/>
      <c r="K140" s="187"/>
      <c r="L140" s="187"/>
      <c r="M140" s="187"/>
      <c r="N140" s="187"/>
      <c r="O140" s="187"/>
      <c r="P140" s="187"/>
      <c r="Q140" s="207"/>
      <c r="R140" s="187"/>
      <c r="S140" s="187"/>
      <c r="T140" s="187"/>
      <c r="U140" s="187"/>
      <c r="V140" s="187"/>
      <c r="W140" s="187"/>
      <c r="X140" s="187"/>
      <c r="Y140" s="187"/>
      <c r="Z140" s="167"/>
    </row>
    <row r="141" spans="1:26" ht="15.75" hidden="1" customHeight="1" x14ac:dyDescent="0.15">
      <c r="A141" s="144"/>
      <c r="B141" s="144"/>
      <c r="C141" s="167"/>
      <c r="D141" s="167"/>
      <c r="E141" s="167"/>
      <c r="F141" s="167"/>
      <c r="G141" s="167"/>
      <c r="H141" s="167"/>
      <c r="I141" s="187"/>
      <c r="J141" s="187"/>
      <c r="K141" s="187"/>
      <c r="L141" s="187"/>
      <c r="M141" s="187"/>
      <c r="N141" s="187"/>
      <c r="O141" s="187"/>
      <c r="P141" s="187"/>
      <c r="Q141" s="207"/>
      <c r="R141" s="187"/>
      <c r="S141" s="187"/>
      <c r="T141" s="187"/>
      <c r="U141" s="187"/>
      <c r="V141" s="187"/>
      <c r="W141" s="187"/>
      <c r="X141" s="187"/>
      <c r="Y141" s="187"/>
      <c r="Z141" s="167"/>
    </row>
    <row r="142" spans="1:26" ht="15.75" hidden="1" customHeight="1" x14ac:dyDescent="0.15">
      <c r="A142" s="144"/>
      <c r="B142" s="144"/>
      <c r="C142" s="167"/>
      <c r="D142" s="167"/>
      <c r="E142" s="167"/>
      <c r="F142" s="167"/>
      <c r="G142" s="167"/>
      <c r="H142" s="167"/>
      <c r="I142" s="187"/>
      <c r="J142" s="187"/>
      <c r="K142" s="187"/>
      <c r="L142" s="187"/>
      <c r="M142" s="187"/>
      <c r="N142" s="187"/>
      <c r="O142" s="187"/>
      <c r="P142" s="187"/>
      <c r="Q142" s="207"/>
      <c r="R142" s="187"/>
      <c r="S142" s="187"/>
      <c r="T142" s="187"/>
      <c r="U142" s="187"/>
      <c r="V142" s="187"/>
      <c r="W142" s="187"/>
      <c r="X142" s="187"/>
      <c r="Y142" s="187"/>
      <c r="Z142" s="167"/>
    </row>
    <row r="143" spans="1:26" ht="15.75" hidden="1" customHeight="1" x14ac:dyDescent="0.15">
      <c r="A143" s="144"/>
      <c r="B143" s="144"/>
      <c r="C143" s="167"/>
      <c r="D143" s="167"/>
      <c r="E143" s="167"/>
      <c r="F143" s="167"/>
      <c r="G143" s="167"/>
      <c r="H143" s="167"/>
      <c r="I143" s="187"/>
      <c r="J143" s="187"/>
      <c r="K143" s="187"/>
      <c r="L143" s="187"/>
      <c r="M143" s="187"/>
      <c r="N143" s="187"/>
      <c r="O143" s="187"/>
      <c r="P143" s="187"/>
      <c r="Q143" s="207"/>
      <c r="R143" s="187"/>
      <c r="S143" s="187"/>
      <c r="T143" s="187"/>
      <c r="U143" s="187"/>
      <c r="V143" s="187"/>
      <c r="W143" s="187"/>
      <c r="X143" s="187"/>
      <c r="Y143" s="187"/>
      <c r="Z143" s="167"/>
    </row>
    <row r="144" spans="1:26" ht="15.75" hidden="1" customHeight="1" x14ac:dyDescent="0.15">
      <c r="A144" s="144"/>
      <c r="B144" s="144"/>
      <c r="C144" s="167"/>
      <c r="D144" s="167"/>
      <c r="E144" s="167"/>
      <c r="F144" s="167"/>
      <c r="G144" s="167"/>
      <c r="H144" s="167"/>
      <c r="I144" s="187"/>
      <c r="J144" s="187"/>
      <c r="K144" s="187"/>
      <c r="L144" s="187"/>
      <c r="M144" s="187"/>
      <c r="N144" s="187"/>
      <c r="O144" s="187"/>
      <c r="P144" s="187"/>
      <c r="Q144" s="207"/>
      <c r="R144" s="187"/>
      <c r="S144" s="187"/>
      <c r="T144" s="187"/>
      <c r="U144" s="187"/>
      <c r="V144" s="187"/>
      <c r="W144" s="187"/>
      <c r="X144" s="187"/>
      <c r="Y144" s="187"/>
      <c r="Z144" s="167"/>
    </row>
    <row r="145" spans="1:26" ht="15.75" hidden="1" customHeight="1" x14ac:dyDescent="0.15">
      <c r="A145" s="144"/>
      <c r="B145" s="144"/>
      <c r="C145" s="167"/>
      <c r="D145" s="167"/>
      <c r="E145" s="167"/>
      <c r="F145" s="167"/>
      <c r="G145" s="167"/>
      <c r="H145" s="167"/>
      <c r="I145" s="187"/>
      <c r="J145" s="187"/>
      <c r="K145" s="187"/>
      <c r="L145" s="187"/>
      <c r="M145" s="187"/>
      <c r="N145" s="187"/>
      <c r="O145" s="187"/>
      <c r="P145" s="187"/>
      <c r="Q145" s="207"/>
      <c r="R145" s="187"/>
      <c r="S145" s="187"/>
      <c r="T145" s="187"/>
      <c r="U145" s="187"/>
      <c r="V145" s="187"/>
      <c r="W145" s="187"/>
      <c r="X145" s="187"/>
      <c r="Y145" s="187"/>
      <c r="Z145" s="167"/>
    </row>
    <row r="146" spans="1:26" ht="15.75" hidden="1" customHeight="1" x14ac:dyDescent="0.15">
      <c r="A146" s="144"/>
      <c r="B146" s="144"/>
      <c r="C146" s="167"/>
      <c r="D146" s="167"/>
      <c r="E146" s="167"/>
      <c r="F146" s="167"/>
      <c r="G146" s="167"/>
      <c r="H146" s="167"/>
      <c r="I146" s="187"/>
      <c r="J146" s="187"/>
      <c r="K146" s="187"/>
      <c r="L146" s="187"/>
      <c r="M146" s="187"/>
      <c r="N146" s="187"/>
      <c r="O146" s="187"/>
      <c r="P146" s="187"/>
      <c r="Q146" s="207"/>
      <c r="R146" s="187"/>
      <c r="S146" s="187"/>
      <c r="T146" s="187"/>
      <c r="U146" s="187"/>
      <c r="V146" s="187"/>
      <c r="W146" s="187"/>
      <c r="X146" s="187"/>
      <c r="Y146" s="187"/>
      <c r="Z146" s="167"/>
    </row>
    <row r="147" spans="1:26" ht="15.75" hidden="1" customHeight="1" x14ac:dyDescent="0.15">
      <c r="A147" s="144"/>
      <c r="B147" s="144"/>
      <c r="C147" s="167"/>
      <c r="D147" s="167"/>
      <c r="E147" s="167"/>
      <c r="F147" s="167"/>
      <c r="G147" s="167"/>
      <c r="H147" s="167"/>
      <c r="I147" s="187"/>
      <c r="J147" s="187"/>
      <c r="K147" s="187"/>
      <c r="L147" s="187"/>
      <c r="M147" s="187"/>
      <c r="N147" s="187"/>
      <c r="O147" s="187"/>
      <c r="P147" s="187"/>
      <c r="Q147" s="207"/>
      <c r="R147" s="187"/>
      <c r="S147" s="187"/>
      <c r="T147" s="187"/>
      <c r="U147" s="187"/>
      <c r="V147" s="187"/>
      <c r="W147" s="187"/>
      <c r="X147" s="187"/>
      <c r="Y147" s="187"/>
      <c r="Z147" s="167"/>
    </row>
    <row r="148" spans="1:26" ht="15.75" hidden="1" customHeight="1" x14ac:dyDescent="0.15">
      <c r="A148" s="144"/>
      <c r="B148" s="144"/>
      <c r="C148" s="167"/>
      <c r="D148" s="167"/>
      <c r="E148" s="167"/>
      <c r="F148" s="167"/>
      <c r="G148" s="167"/>
      <c r="H148" s="167"/>
      <c r="I148" s="187"/>
      <c r="J148" s="187"/>
      <c r="K148" s="187"/>
      <c r="L148" s="187"/>
      <c r="M148" s="187"/>
      <c r="N148" s="187"/>
      <c r="O148" s="187"/>
      <c r="P148" s="187"/>
      <c r="Q148" s="207"/>
      <c r="R148" s="187"/>
      <c r="S148" s="187"/>
      <c r="T148" s="187"/>
      <c r="U148" s="187"/>
      <c r="V148" s="187"/>
      <c r="W148" s="187"/>
      <c r="X148" s="187"/>
      <c r="Y148" s="187"/>
      <c r="Z148" s="167"/>
    </row>
    <row r="149" spans="1:26" ht="20.100000000000001" customHeight="1" x14ac:dyDescent="0.15">
      <c r="A149" s="144"/>
      <c r="B149" s="144"/>
      <c r="C149" s="167"/>
      <c r="D149" s="167"/>
      <c r="E149" s="167"/>
      <c r="F149" s="167"/>
      <c r="G149" s="167"/>
      <c r="H149" s="167"/>
      <c r="I149" s="187"/>
      <c r="J149" s="167"/>
      <c r="K149" s="167"/>
      <c r="L149" s="167"/>
      <c r="M149" s="167"/>
      <c r="N149" s="167"/>
      <c r="O149" s="167"/>
      <c r="P149" s="167"/>
      <c r="Q149" s="208"/>
      <c r="R149" s="167"/>
      <c r="S149" s="167"/>
      <c r="T149" s="167"/>
      <c r="U149" s="167"/>
      <c r="V149" s="167"/>
      <c r="W149" s="167"/>
      <c r="X149" s="167"/>
      <c r="Y149" s="167"/>
      <c r="Z149" s="167"/>
    </row>
    <row r="150" spans="1:26" ht="20.100000000000001" customHeight="1" x14ac:dyDescent="0.15">
      <c r="A150" s="144"/>
      <c r="B150" s="144"/>
      <c r="C150" s="154" t="s">
        <v>147</v>
      </c>
      <c r="D150" s="155"/>
      <c r="E150" s="155"/>
      <c r="F150" s="155"/>
      <c r="G150" s="155"/>
      <c r="H150" s="156"/>
      <c r="I150" s="188"/>
      <c r="K150" s="188"/>
    </row>
    <row r="151" spans="1:26" ht="20.100000000000001" customHeight="1" x14ac:dyDescent="0.15">
      <c r="A151" s="144"/>
      <c r="B151" s="144"/>
      <c r="C151" s="157"/>
      <c r="D151" s="158"/>
      <c r="E151" s="158"/>
      <c r="F151" s="158"/>
      <c r="G151" s="158"/>
      <c r="H151" s="158"/>
      <c r="I151" s="159"/>
      <c r="J151" s="159"/>
      <c r="K151" s="159"/>
      <c r="L151" s="159"/>
      <c r="M151" s="159"/>
      <c r="N151" s="159"/>
      <c r="O151" s="159"/>
      <c r="P151" s="159"/>
      <c r="Q151" s="159"/>
      <c r="R151" s="159"/>
      <c r="S151" s="159"/>
      <c r="T151" s="159"/>
      <c r="U151" s="159"/>
      <c r="V151" s="159"/>
      <c r="W151" s="159"/>
      <c r="X151" s="159"/>
      <c r="Y151" s="159"/>
      <c r="Z151" s="160"/>
    </row>
    <row r="152" spans="1:26" ht="20.100000000000001" customHeight="1" x14ac:dyDescent="0.15">
      <c r="A152" s="144"/>
      <c r="B152" s="144"/>
      <c r="C152" s="157"/>
      <c r="D152" s="209" t="s">
        <v>148</v>
      </c>
      <c r="E152" s="189"/>
      <c r="F152" s="189"/>
      <c r="G152" s="189"/>
      <c r="H152" s="189"/>
      <c r="I152" s="189"/>
      <c r="J152" s="189"/>
      <c r="K152" s="189"/>
      <c r="L152" s="189"/>
      <c r="M152" s="189"/>
      <c r="N152" s="189"/>
      <c r="O152" s="189"/>
      <c r="P152" s="189"/>
      <c r="Q152" s="189"/>
      <c r="R152" s="189"/>
      <c r="S152" s="189"/>
      <c r="T152" s="189"/>
      <c r="U152" s="189"/>
      <c r="V152" s="189"/>
      <c r="W152" s="189"/>
      <c r="X152" s="168"/>
      <c r="Y152" s="167"/>
      <c r="Z152" s="166"/>
    </row>
    <row r="153" spans="1:26" ht="20.100000000000001" customHeight="1" x14ac:dyDescent="0.15">
      <c r="A153" s="144">
        <f>IFERROR(IF(AND($I153&lt;&gt;"しない", $I153&lt;&gt;"する"),1001,0),3)</f>
        <v>0</v>
      </c>
      <c r="B153" s="144"/>
      <c r="C153" s="161"/>
      <c r="D153" s="162">
        <v>1</v>
      </c>
      <c r="E153" s="167" t="s">
        <v>149</v>
      </c>
      <c r="F153" s="167"/>
      <c r="G153" s="167"/>
      <c r="H153" s="167"/>
      <c r="I153" s="79" t="s">
        <v>150</v>
      </c>
      <c r="J153" s="95"/>
      <c r="K153" s="95"/>
      <c r="L153" s="95"/>
      <c r="M153" s="95"/>
      <c r="N153" s="167"/>
      <c r="O153" s="167"/>
      <c r="P153" s="167"/>
      <c r="Q153" s="167"/>
      <c r="R153" s="167"/>
      <c r="S153" s="167"/>
      <c r="T153" s="167"/>
      <c r="U153" s="167"/>
      <c r="Z153" s="210"/>
    </row>
    <row r="154" spans="1:26" ht="20.100000000000001" customHeight="1" x14ac:dyDescent="0.15">
      <c r="A154" s="144"/>
      <c r="B154" s="144"/>
      <c r="C154" s="170"/>
      <c r="D154" s="167"/>
      <c r="E154" s="167"/>
      <c r="F154" s="167"/>
      <c r="G154" s="167"/>
      <c r="H154" s="167"/>
      <c r="I154" s="211"/>
      <c r="J154" s="169" t="s">
        <v>47</v>
      </c>
      <c r="K154" s="169"/>
      <c r="L154" s="169"/>
      <c r="M154" s="169"/>
      <c r="N154" s="169"/>
      <c r="O154" s="169"/>
      <c r="P154" s="169"/>
      <c r="Q154" s="169"/>
      <c r="R154" s="169"/>
      <c r="S154" s="169"/>
      <c r="T154" s="169"/>
      <c r="U154" s="167"/>
      <c r="Z154" s="210"/>
    </row>
    <row r="155" spans="1:26" ht="20.100000000000001" customHeight="1" x14ac:dyDescent="0.15">
      <c r="A155" s="144">
        <f>IFERROR(IF(AND($I153="する",OR(TRIM($I155)="", NOT(OR(IFERROR(SEARCH(" ",$I155),0)&gt;0, IFERROR(SEARCH("　",$I155),0)&gt;0)))),1001,0),3)</f>
        <v>0</v>
      </c>
      <c r="B155" s="144"/>
      <c r="C155" s="161"/>
      <c r="D155" s="162">
        <v>2</v>
      </c>
      <c r="E155" s="142" t="s">
        <v>158</v>
      </c>
      <c r="I155" s="79"/>
      <c r="J155" s="79"/>
      <c r="K155" s="79"/>
      <c r="L155" s="79"/>
      <c r="M155" s="79"/>
      <c r="N155" s="79"/>
      <c r="O155" s="79"/>
      <c r="P155" s="79"/>
      <c r="Q155" s="79"/>
      <c r="R155" s="79"/>
      <c r="S155" s="79"/>
      <c r="T155" s="79"/>
      <c r="U155" s="79"/>
      <c r="V155" s="79"/>
      <c r="W155" s="79"/>
      <c r="X155" s="79"/>
      <c r="Y155" s="79"/>
      <c r="Z155" s="166"/>
    </row>
    <row r="156" spans="1:26" ht="20.100000000000001" customHeight="1" x14ac:dyDescent="0.15">
      <c r="A156" s="144"/>
      <c r="B156" s="144"/>
      <c r="C156" s="161"/>
      <c r="D156" s="162"/>
      <c r="E156" s="167"/>
      <c r="F156" s="167"/>
      <c r="G156" s="167"/>
      <c r="H156" s="167"/>
      <c r="I156" s="173"/>
      <c r="J156" s="169" t="s">
        <v>128</v>
      </c>
      <c r="K156" s="169"/>
      <c r="L156" s="169"/>
      <c r="M156" s="169"/>
      <c r="N156" s="169"/>
      <c r="O156" s="169"/>
      <c r="P156" s="169"/>
      <c r="Q156" s="169"/>
      <c r="R156" s="169"/>
      <c r="S156" s="169"/>
      <c r="T156" s="169"/>
      <c r="U156" s="169"/>
      <c r="V156" s="169"/>
      <c r="W156" s="169"/>
      <c r="X156" s="169"/>
      <c r="Y156" s="169"/>
      <c r="Z156" s="166"/>
    </row>
    <row r="157" spans="1:26" ht="20.100000000000001" customHeight="1" x14ac:dyDescent="0.15">
      <c r="A157" s="144">
        <f>IFERROR(IF(AND($I153="する",OR(TRIM($I157)="", NOT(OR(IFERROR(SEARCH(" ",$I157),0)&gt;0, IFERROR(SEARCH("　",$I157),0)&gt;0)))),1001,0),3)</f>
        <v>0</v>
      </c>
      <c r="B157" s="144"/>
      <c r="C157" s="161"/>
      <c r="D157" s="162">
        <v>3</v>
      </c>
      <c r="E157" s="142" t="s">
        <v>159</v>
      </c>
      <c r="I157" s="79"/>
      <c r="J157" s="79"/>
      <c r="K157" s="79"/>
      <c r="L157" s="79"/>
      <c r="M157" s="79"/>
      <c r="N157" s="79"/>
      <c r="O157" s="79"/>
      <c r="P157" s="79"/>
      <c r="Q157" s="79"/>
      <c r="R157" s="79"/>
      <c r="S157" s="79"/>
      <c r="T157" s="79"/>
      <c r="U157" s="79"/>
      <c r="V157" s="79"/>
      <c r="W157" s="79"/>
      <c r="X157" s="79"/>
      <c r="Y157" s="79"/>
      <c r="Z157" s="166"/>
    </row>
    <row r="158" spans="1:26" ht="20.100000000000001" customHeight="1" x14ac:dyDescent="0.15">
      <c r="A158" s="144"/>
      <c r="B158" s="144"/>
      <c r="C158" s="170"/>
      <c r="D158" s="167"/>
      <c r="E158" s="167"/>
      <c r="F158" s="167"/>
      <c r="G158" s="167"/>
      <c r="H158" s="167"/>
      <c r="I158" s="173"/>
      <c r="J158" s="169" t="s">
        <v>130</v>
      </c>
      <c r="K158" s="169"/>
      <c r="L158" s="169"/>
      <c r="M158" s="169"/>
      <c r="N158" s="169"/>
      <c r="O158" s="169"/>
      <c r="P158" s="169"/>
      <c r="Q158" s="169"/>
      <c r="R158" s="169"/>
      <c r="S158" s="169"/>
      <c r="T158" s="169"/>
      <c r="U158" s="169"/>
      <c r="V158" s="169"/>
      <c r="W158" s="169"/>
      <c r="X158" s="169"/>
      <c r="Y158" s="169"/>
      <c r="Z158" s="166"/>
    </row>
    <row r="159" spans="1:26" ht="20.100000000000001" customHeight="1" x14ac:dyDescent="0.15">
      <c r="A159" s="144">
        <f>IFERROR(IF(AND($I153="する",OR(TRIM($I159)="", LEN($I159)&lt;&gt;8, NOT(ISNUMBER(VALUE($I159))), IFERROR(SEARCH("-", $I159),0)&gt;0)),1001,0),3)</f>
        <v>0</v>
      </c>
      <c r="B159" s="144"/>
      <c r="C159" s="161"/>
      <c r="D159" s="162">
        <v>4</v>
      </c>
      <c r="E159" s="142" t="s">
        <v>151</v>
      </c>
      <c r="I159" s="79"/>
      <c r="J159" s="79"/>
      <c r="K159" s="79"/>
      <c r="L159" s="79"/>
      <c r="M159" s="79"/>
      <c r="N159" s="167"/>
      <c r="O159" s="167"/>
      <c r="P159" s="167"/>
      <c r="Q159" s="167"/>
      <c r="R159" s="167"/>
      <c r="S159" s="167"/>
      <c r="T159" s="167"/>
      <c r="U159" s="167"/>
      <c r="V159" s="167"/>
      <c r="W159" s="167"/>
      <c r="X159" s="167"/>
      <c r="Y159" s="167"/>
      <c r="Z159" s="166"/>
    </row>
    <row r="160" spans="1:26" ht="20.100000000000001" customHeight="1" x14ac:dyDescent="0.15">
      <c r="A160" s="144"/>
      <c r="B160" s="144"/>
      <c r="C160" s="170"/>
      <c r="D160" s="167"/>
      <c r="E160" s="167"/>
      <c r="F160" s="167"/>
      <c r="G160" s="167"/>
      <c r="H160" s="167"/>
      <c r="I160" s="164"/>
      <c r="J160" s="169" t="s">
        <v>184</v>
      </c>
      <c r="K160" s="168"/>
      <c r="L160" s="168"/>
      <c r="M160" s="168"/>
      <c r="N160" s="168"/>
      <c r="O160" s="168"/>
      <c r="P160" s="168"/>
      <c r="Q160" s="168"/>
      <c r="R160" s="168"/>
      <c r="S160" s="168"/>
      <c r="T160" s="168"/>
      <c r="U160" s="168"/>
      <c r="V160" s="168"/>
      <c r="W160" s="168"/>
      <c r="X160" s="168"/>
      <c r="Y160" s="168"/>
      <c r="Z160" s="166"/>
    </row>
    <row r="161" spans="1:27" ht="20.100000000000001" customHeight="1" x14ac:dyDescent="0.15">
      <c r="A161" s="144">
        <f>IFERROR(IF(AND($I153="する",TRIM($I161)=""),1001,0),3)</f>
        <v>0</v>
      </c>
      <c r="B161" s="144"/>
      <c r="C161" s="161"/>
      <c r="D161" s="162">
        <v>5</v>
      </c>
      <c r="E161" s="142" t="s">
        <v>123</v>
      </c>
      <c r="I161" s="96"/>
      <c r="J161" s="97"/>
      <c r="K161" s="97"/>
      <c r="L161" s="97"/>
      <c r="M161" s="97"/>
      <c r="N161" s="167"/>
      <c r="O161" s="167"/>
      <c r="P161" s="167"/>
      <c r="Q161" s="167"/>
      <c r="R161" s="167"/>
      <c r="S161" s="167"/>
      <c r="T161" s="167"/>
      <c r="U161" s="167"/>
      <c r="V161" s="167"/>
      <c r="W161" s="167"/>
      <c r="X161" s="167"/>
      <c r="Y161" s="167"/>
      <c r="Z161" s="166"/>
    </row>
    <row r="162" spans="1:27" ht="20.100000000000001" customHeight="1" x14ac:dyDescent="0.15">
      <c r="A162" s="144"/>
      <c r="B162" s="144"/>
      <c r="C162" s="161"/>
      <c r="D162" s="162"/>
      <c r="E162" s="167"/>
      <c r="F162" s="167"/>
      <c r="G162" s="167"/>
      <c r="H162" s="167"/>
      <c r="I162" s="164"/>
      <c r="J162" s="169" t="s">
        <v>224</v>
      </c>
      <c r="K162" s="168"/>
      <c r="L162" s="168"/>
      <c r="M162" s="168"/>
      <c r="N162" s="168"/>
      <c r="O162" s="168"/>
      <c r="P162" s="168"/>
      <c r="Q162" s="168"/>
      <c r="R162" s="168"/>
      <c r="S162" s="168"/>
      <c r="T162" s="168"/>
      <c r="U162" s="168"/>
      <c r="V162" s="168"/>
      <c r="W162" s="168"/>
      <c r="X162" s="168"/>
      <c r="Y162" s="168"/>
      <c r="Z162" s="166"/>
    </row>
    <row r="163" spans="1:27" ht="20.100000000000001" customHeight="1" x14ac:dyDescent="0.15">
      <c r="A163" s="144">
        <f>IFERROR(IF(AND($I153="する",AND($I163&lt;&gt;"", OR(ISERROR(FIND("@"&amp;LEFT($I163,3)&amp;"@", 都道府県3))=FALSE, ISERROR(FIND("@"&amp;LEFT($I163,4)&amp;"@",都道府県4))=FALSE))=FALSE),1001,0),3)</f>
        <v>0</v>
      </c>
      <c r="B163" s="144"/>
      <c r="C163" s="161"/>
      <c r="D163" s="162">
        <v>6</v>
      </c>
      <c r="E163" s="142" t="s">
        <v>124</v>
      </c>
      <c r="I163" s="92"/>
      <c r="J163" s="92"/>
      <c r="K163" s="92"/>
      <c r="L163" s="92"/>
      <c r="M163" s="92"/>
      <c r="N163" s="92"/>
      <c r="O163" s="92"/>
      <c r="P163" s="92"/>
      <c r="Q163" s="93"/>
      <c r="R163" s="92"/>
      <c r="S163" s="92"/>
      <c r="T163" s="92"/>
      <c r="U163" s="92"/>
      <c r="V163" s="92"/>
      <c r="W163" s="92"/>
      <c r="X163" s="92"/>
      <c r="Y163" s="92"/>
      <c r="Z163" s="166"/>
    </row>
    <row r="164" spans="1:27" ht="20.100000000000001" customHeight="1" x14ac:dyDescent="0.15">
      <c r="A164" s="144"/>
      <c r="B164" s="144"/>
      <c r="C164" s="161"/>
      <c r="D164" s="162"/>
      <c r="E164" s="167"/>
      <c r="F164" s="167"/>
      <c r="G164" s="167"/>
      <c r="H164" s="167"/>
      <c r="I164" s="164"/>
      <c r="J164" s="169" t="s">
        <v>125</v>
      </c>
      <c r="K164" s="168"/>
      <c r="L164" s="168"/>
      <c r="M164" s="168"/>
      <c r="N164" s="168"/>
      <c r="O164" s="168"/>
      <c r="P164" s="168"/>
      <c r="Q164" s="168"/>
      <c r="R164" s="168"/>
      <c r="S164" s="168"/>
      <c r="T164" s="168"/>
      <c r="U164" s="168"/>
      <c r="V164" s="168"/>
      <c r="W164" s="168"/>
      <c r="X164" s="168"/>
      <c r="Y164" s="168"/>
      <c r="Z164" s="166"/>
    </row>
    <row r="165" spans="1:27" ht="20.100000000000001" customHeight="1" x14ac:dyDescent="0.15">
      <c r="A165" s="144">
        <f>IFERROR(IF(AND($I153="する",NOT(AND(TRIM($I165)&lt;&gt;"",ISNUMBER(VALUE(SUBSTITUTE($I165,"-",""))),IFERROR(SEARCH("-",$I165),0)&gt;0))),1001,0),3)</f>
        <v>0</v>
      </c>
      <c r="B165" s="144"/>
      <c r="C165" s="161"/>
      <c r="D165" s="162">
        <v>7</v>
      </c>
      <c r="E165" s="142" t="s">
        <v>131</v>
      </c>
      <c r="I165" s="79"/>
      <c r="J165" s="79"/>
      <c r="K165" s="79"/>
      <c r="L165" s="79"/>
      <c r="M165" s="79"/>
      <c r="Y165" s="168"/>
      <c r="Z165" s="166"/>
    </row>
    <row r="166" spans="1:27" ht="20.100000000000001" customHeight="1" x14ac:dyDescent="0.15">
      <c r="A166" s="144"/>
      <c r="B166" s="144"/>
      <c r="C166" s="170"/>
      <c r="D166" s="167"/>
      <c r="E166" s="167"/>
      <c r="F166" s="167"/>
      <c r="G166" s="167"/>
      <c r="H166" s="167"/>
      <c r="I166" s="164"/>
      <c r="J166" s="169" t="s">
        <v>134</v>
      </c>
      <c r="K166" s="168"/>
      <c r="L166" s="168"/>
      <c r="M166" s="168"/>
      <c r="N166" s="168"/>
      <c r="O166" s="168"/>
      <c r="P166" s="168"/>
      <c r="Q166" s="168"/>
      <c r="R166" s="168"/>
      <c r="S166" s="168"/>
      <c r="T166" s="168"/>
      <c r="U166" s="168"/>
      <c r="V166" s="168"/>
      <c r="W166" s="168"/>
      <c r="X166" s="168"/>
      <c r="Y166" s="168"/>
      <c r="Z166" s="166"/>
    </row>
    <row r="167" spans="1:27" ht="20.100000000000001" customHeight="1" x14ac:dyDescent="0.15">
      <c r="A167" s="144">
        <f>IFERROR(IF(AND($I153="する",AND(TRIM($I167)&lt;&gt;"",NOT(AND(ISNUMBER(VALUE(SUBSTITUTE($I167,"-",""))),IFERROR(SEARCH("-",$I167),0)&gt;0)))),1001,0),3)</f>
        <v>0</v>
      </c>
      <c r="B167" s="144"/>
      <c r="C167" s="161"/>
      <c r="D167" s="162">
        <v>8</v>
      </c>
      <c r="E167" s="142" t="s">
        <v>135</v>
      </c>
      <c r="I167" s="79"/>
      <c r="J167" s="79"/>
      <c r="K167" s="79"/>
      <c r="L167" s="79"/>
      <c r="M167" s="79"/>
      <c r="N167" s="168"/>
      <c r="O167" s="168"/>
      <c r="P167" s="168"/>
      <c r="Q167" s="168"/>
      <c r="R167" s="168"/>
      <c r="S167" s="168"/>
      <c r="T167" s="168"/>
      <c r="U167" s="168"/>
      <c r="V167" s="168"/>
      <c r="W167" s="168"/>
      <c r="X167" s="168"/>
      <c r="Y167" s="168"/>
      <c r="Z167" s="166"/>
    </row>
    <row r="168" spans="1:27" ht="20.100000000000001" customHeight="1" x14ac:dyDescent="0.15">
      <c r="A168" s="144"/>
      <c r="B168" s="144"/>
      <c r="C168" s="170"/>
      <c r="D168" s="167"/>
      <c r="E168" s="167"/>
      <c r="F168" s="167"/>
      <c r="G168" s="167"/>
      <c r="H168" s="167"/>
      <c r="I168" s="164"/>
      <c r="J168" s="169" t="s">
        <v>134</v>
      </c>
      <c r="K168" s="168"/>
      <c r="L168" s="168"/>
      <c r="M168" s="168"/>
      <c r="N168" s="168"/>
      <c r="O168" s="168"/>
      <c r="P168" s="168"/>
      <c r="Q168" s="168"/>
      <c r="R168" s="168"/>
      <c r="S168" s="168"/>
      <c r="T168" s="168"/>
      <c r="U168" s="168"/>
      <c r="V168" s="168"/>
      <c r="W168" s="168"/>
      <c r="X168" s="168"/>
      <c r="Y168" s="168"/>
      <c r="Z168" s="166"/>
    </row>
    <row r="169" spans="1:27" ht="20.100000000000001" customHeight="1" x14ac:dyDescent="0.15">
      <c r="A169" s="144">
        <f>IFERROR(IF(AND($I153="する",AND(TRIM($I169)&lt;&gt;"", NOT(IFERROR(SEARCH("@",$I169),0)&gt;0))),1001,0),3)</f>
        <v>0</v>
      </c>
      <c r="B169" s="144"/>
      <c r="C169" s="161"/>
      <c r="D169" s="162">
        <v>9</v>
      </c>
      <c r="E169" s="142" t="s">
        <v>136</v>
      </c>
      <c r="I169" s="79"/>
      <c r="J169" s="79"/>
      <c r="K169" s="79"/>
      <c r="L169" s="79"/>
      <c r="M169" s="79"/>
      <c r="N169" s="79"/>
      <c r="O169" s="79"/>
      <c r="P169" s="79"/>
      <c r="Q169" s="94"/>
      <c r="R169" s="79"/>
      <c r="S169" s="79"/>
      <c r="T169" s="79"/>
      <c r="U169" s="79"/>
      <c r="V169" s="79"/>
      <c r="W169" s="79"/>
      <c r="X169" s="79"/>
      <c r="Y169" s="79"/>
      <c r="Z169" s="166"/>
    </row>
    <row r="170" spans="1:27" ht="20.100000000000001" customHeight="1" x14ac:dyDescent="0.15">
      <c r="A170" s="144"/>
      <c r="B170" s="144"/>
      <c r="C170" s="170"/>
      <c r="D170" s="167"/>
      <c r="E170" s="167"/>
      <c r="F170" s="167"/>
      <c r="G170" s="167"/>
      <c r="H170" s="167"/>
      <c r="I170" s="164"/>
      <c r="J170" s="175" t="s">
        <v>222</v>
      </c>
      <c r="K170" s="192"/>
      <c r="L170" s="168"/>
      <c r="M170" s="168"/>
      <c r="N170" s="168"/>
      <c r="O170" s="168"/>
      <c r="P170" s="168"/>
      <c r="Q170" s="193"/>
      <c r="R170" s="168"/>
      <c r="S170" s="168"/>
      <c r="T170" s="168"/>
      <c r="U170" s="168"/>
      <c r="V170" s="168"/>
      <c r="W170" s="168"/>
      <c r="X170" s="168"/>
      <c r="Y170" s="168"/>
      <c r="Z170" s="166"/>
    </row>
    <row r="171" spans="1:27" ht="20.100000000000001" customHeight="1" x14ac:dyDescent="0.15">
      <c r="A171" s="144"/>
      <c r="B171" s="144"/>
      <c r="C171" s="181"/>
      <c r="D171" s="182"/>
      <c r="E171" s="182"/>
      <c r="F171" s="182"/>
      <c r="G171" s="182"/>
      <c r="H171" s="182"/>
      <c r="I171" s="183"/>
      <c r="J171" s="183"/>
      <c r="K171" s="184"/>
      <c r="L171" s="183"/>
      <c r="M171" s="183"/>
      <c r="N171" s="183"/>
      <c r="O171" s="183"/>
      <c r="P171" s="183"/>
      <c r="Q171" s="183"/>
      <c r="R171" s="183"/>
      <c r="S171" s="183"/>
      <c r="T171" s="183"/>
      <c r="U171" s="183"/>
      <c r="V171" s="183"/>
      <c r="W171" s="183"/>
      <c r="X171" s="183"/>
      <c r="Y171" s="212"/>
      <c r="Z171" s="185"/>
      <c r="AA171" s="199"/>
    </row>
    <row r="172" spans="1:27" ht="20.100000000000001" customHeight="1" x14ac:dyDescent="0.15">
      <c r="A172" s="144"/>
      <c r="B172" s="144"/>
      <c r="C172" s="167"/>
      <c r="D172" s="167"/>
      <c r="E172" s="167"/>
      <c r="F172" s="167"/>
      <c r="G172" s="167"/>
      <c r="H172" s="167"/>
      <c r="I172" s="187"/>
      <c r="J172" s="187"/>
      <c r="K172" s="187"/>
      <c r="L172" s="187"/>
      <c r="M172" s="187"/>
      <c r="N172" s="187"/>
      <c r="O172" s="187"/>
      <c r="P172" s="187"/>
      <c r="Q172" s="187"/>
      <c r="R172" s="187"/>
      <c r="S172" s="187"/>
      <c r="T172" s="187"/>
      <c r="U172" s="187"/>
      <c r="V172" s="187"/>
      <c r="W172" s="187"/>
      <c r="X172" s="187"/>
      <c r="Y172" s="213"/>
      <c r="Z172" s="167"/>
      <c r="AA172" s="199"/>
    </row>
    <row r="173" spans="1:27" ht="20.100000000000001" customHeight="1" x14ac:dyDescent="0.15">
      <c r="A173" s="144"/>
      <c r="B173" s="144"/>
      <c r="C173" s="167"/>
      <c r="D173" s="167"/>
      <c r="E173" s="167"/>
      <c r="F173" s="167"/>
      <c r="G173" s="167"/>
      <c r="H173" s="167"/>
      <c r="I173" s="214"/>
      <c r="J173" s="187"/>
      <c r="K173" s="187"/>
      <c r="L173" s="187"/>
      <c r="M173" s="187"/>
      <c r="N173" s="213"/>
      <c r="O173" s="187"/>
      <c r="P173" s="187"/>
      <c r="Q173" s="187"/>
      <c r="R173" s="213"/>
      <c r="S173" s="187"/>
      <c r="T173" s="187"/>
      <c r="U173" s="187"/>
      <c r="V173" s="187"/>
      <c r="W173" s="187"/>
      <c r="X173" s="187"/>
      <c r="Y173" s="187"/>
      <c r="Z173" s="187"/>
      <c r="AA173" s="187"/>
    </row>
    <row r="174" spans="1:27" ht="20.100000000000001" customHeight="1" x14ac:dyDescent="0.15">
      <c r="A174" s="144"/>
      <c r="B174" s="144"/>
      <c r="C174" s="154" t="s">
        <v>49</v>
      </c>
      <c r="D174" s="155"/>
      <c r="E174" s="155"/>
      <c r="F174" s="155"/>
      <c r="G174" s="155"/>
      <c r="H174" s="156"/>
      <c r="I174" s="215"/>
      <c r="J174" s="216"/>
      <c r="K174" s="216"/>
      <c r="L174" s="216"/>
      <c r="M174" s="216"/>
      <c r="N174" s="216"/>
      <c r="O174" s="216"/>
      <c r="P174" s="216"/>
      <c r="Q174" s="216"/>
      <c r="R174" s="216"/>
      <c r="S174" s="216"/>
      <c r="T174" s="216"/>
      <c r="U174" s="216"/>
      <c r="V174" s="216"/>
      <c r="W174" s="216"/>
      <c r="X174" s="216"/>
      <c r="Y174" s="216"/>
      <c r="Z174" s="216"/>
    </row>
    <row r="175" spans="1:27" ht="20.100000000000001" customHeight="1" x14ac:dyDescent="0.15">
      <c r="A175" s="144"/>
      <c r="B175" s="144"/>
      <c r="C175" s="217"/>
      <c r="D175" s="218"/>
      <c r="E175" s="218"/>
      <c r="F175" s="218"/>
      <c r="G175" s="218"/>
      <c r="H175" s="218"/>
      <c r="Z175" s="210"/>
      <c r="AA175" s="178"/>
    </row>
    <row r="176" spans="1:27" ht="20.100000000000001" customHeight="1" x14ac:dyDescent="0.15">
      <c r="A176" s="219"/>
      <c r="B176" s="144"/>
      <c r="C176" s="157"/>
      <c r="D176" s="162">
        <v>1</v>
      </c>
      <c r="E176" s="142" t="s">
        <v>193</v>
      </c>
      <c r="I176" s="43"/>
      <c r="J176" s="80"/>
      <c r="K176" s="80"/>
      <c r="L176" s="80"/>
      <c r="M176" s="80"/>
      <c r="N176" s="220"/>
      <c r="O176" s="220"/>
      <c r="P176" s="220"/>
      <c r="Q176" s="220"/>
      <c r="R176" s="220"/>
      <c r="S176" s="220"/>
      <c r="T176" s="220"/>
      <c r="U176" s="220"/>
      <c r="V176" s="167"/>
      <c r="W176" s="167"/>
      <c r="Z176" s="210"/>
    </row>
    <row r="177" spans="1:26" ht="30" customHeight="1" x14ac:dyDescent="0.15">
      <c r="A177" s="219"/>
      <c r="B177" s="144"/>
      <c r="C177" s="157"/>
      <c r="D177" s="221"/>
      <c r="E177" s="222" t="s">
        <v>194</v>
      </c>
      <c r="F177" s="222"/>
      <c r="G177" s="222"/>
      <c r="H177" s="220"/>
      <c r="I177" s="223"/>
      <c r="J177" s="190"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90"/>
      <c r="L177" s="190"/>
      <c r="M177" s="190"/>
      <c r="N177" s="190"/>
      <c r="O177" s="190"/>
      <c r="P177" s="190"/>
      <c r="Q177" s="190"/>
      <c r="R177" s="190"/>
      <c r="S177" s="190"/>
      <c r="T177" s="190"/>
      <c r="U177" s="190"/>
      <c r="V177" s="190"/>
      <c r="W177" s="190"/>
      <c r="X177" s="190"/>
      <c r="Y177" s="190"/>
      <c r="Z177" s="210"/>
    </row>
    <row r="178" spans="1:26" ht="20.100000000000001" customHeight="1" x14ac:dyDescent="0.15">
      <c r="A178" s="219"/>
      <c r="B178" s="144"/>
      <c r="C178" s="157"/>
      <c r="D178" s="162">
        <v>2</v>
      </c>
      <c r="E178" s="142" t="s">
        <v>53</v>
      </c>
      <c r="I178" s="79"/>
      <c r="J178" s="80"/>
      <c r="K178" s="80"/>
      <c r="L178" s="80"/>
      <c r="M178" s="80"/>
      <c r="N178" s="220"/>
      <c r="O178" s="220"/>
      <c r="P178" s="198"/>
      <c r="Q178" s="220"/>
      <c r="R178" s="220"/>
      <c r="S178" s="220"/>
      <c r="T178" s="220"/>
      <c r="U178" s="220"/>
      <c r="V178" s="167"/>
      <c r="W178" s="167"/>
      <c r="Z178" s="210"/>
    </row>
    <row r="179" spans="1:26" ht="20.100000000000001" customHeight="1" x14ac:dyDescent="0.15">
      <c r="A179" s="219"/>
      <c r="B179" s="144"/>
      <c r="C179" s="157"/>
      <c r="D179" s="221"/>
      <c r="E179" s="222"/>
      <c r="F179" s="222"/>
      <c r="G179" s="222"/>
      <c r="H179" s="220"/>
      <c r="I179" s="223"/>
      <c r="J179" s="169" t="s">
        <v>253</v>
      </c>
      <c r="K179" s="169"/>
      <c r="L179" s="169"/>
      <c r="M179" s="169"/>
      <c r="N179" s="169"/>
      <c r="O179" s="169"/>
      <c r="P179" s="169"/>
      <c r="Q179" s="169"/>
      <c r="R179" s="169"/>
      <c r="S179" s="169"/>
      <c r="T179" s="169"/>
      <c r="U179" s="169"/>
      <c r="V179" s="168"/>
      <c r="W179" s="168"/>
      <c r="Z179" s="210"/>
    </row>
    <row r="180" spans="1:26" ht="20.100000000000001" customHeight="1" x14ac:dyDescent="0.15">
      <c r="A180" s="144"/>
      <c r="B180" s="144"/>
      <c r="C180" s="161"/>
      <c r="D180" s="162">
        <v>3</v>
      </c>
      <c r="E180" s="167" t="s">
        <v>22</v>
      </c>
      <c r="F180" s="167"/>
      <c r="P180" s="224"/>
      <c r="Q180" s="225"/>
      <c r="R180" s="225"/>
      <c r="S180" s="225"/>
      <c r="T180" s="225"/>
      <c r="U180" s="225"/>
      <c r="V180" s="225"/>
      <c r="W180" s="225"/>
      <c r="X180" s="225"/>
      <c r="Y180" s="225"/>
      <c r="Z180" s="166"/>
    </row>
    <row r="181" spans="1:26" ht="45" customHeight="1" x14ac:dyDescent="0.15">
      <c r="A181" s="144"/>
      <c r="B181" s="144"/>
      <c r="C181" s="161"/>
      <c r="D181" s="162"/>
      <c r="E181" s="226" t="s">
        <v>110</v>
      </c>
      <c r="F181" s="226"/>
      <c r="G181" s="226"/>
      <c r="H181" s="226"/>
      <c r="I181" s="226"/>
      <c r="J181" s="226"/>
      <c r="K181" s="226"/>
      <c r="L181" s="226"/>
      <c r="M181" s="226"/>
      <c r="N181" s="226"/>
      <c r="O181" s="226"/>
      <c r="P181" s="226"/>
      <c r="Q181" s="226"/>
      <c r="R181" s="226"/>
      <c r="S181" s="226"/>
      <c r="T181" s="226"/>
      <c r="U181" s="226"/>
      <c r="V181" s="226"/>
      <c r="W181" s="226"/>
      <c r="X181" s="226"/>
      <c r="Y181" s="226"/>
      <c r="Z181" s="166"/>
    </row>
    <row r="182" spans="1:26" ht="20.100000000000001" customHeight="1" x14ac:dyDescent="0.15">
      <c r="A182" s="144">
        <f>IFERROR(IF(COUNTIF($K183:$K186,"○")&gt;1,1001,0),3)</f>
        <v>0</v>
      </c>
      <c r="B182" s="531"/>
      <c r="C182" s="161"/>
      <c r="D182" s="162"/>
      <c r="E182" s="227" t="s">
        <v>23</v>
      </c>
      <c r="F182" s="228"/>
      <c r="G182" s="228"/>
      <c r="H182" s="228"/>
      <c r="I182" s="228"/>
      <c r="J182" s="229"/>
      <c r="K182" s="230" t="s">
        <v>42</v>
      </c>
      <c r="L182" s="231"/>
      <c r="M182" s="232"/>
      <c r="N182" s="233" t="s">
        <v>24</v>
      </c>
      <c r="O182" s="234"/>
      <c r="P182" s="234"/>
      <c r="Q182" s="234"/>
      <c r="R182" s="234"/>
      <c r="S182" s="234"/>
      <c r="T182" s="234"/>
      <c r="U182" s="234"/>
      <c r="V182" s="235"/>
      <c r="W182" s="236" t="s">
        <v>25</v>
      </c>
      <c r="X182" s="237"/>
      <c r="Y182" s="238"/>
      <c r="Z182" s="166"/>
    </row>
    <row r="183" spans="1:26" ht="20.100000000000001" customHeight="1" x14ac:dyDescent="0.15">
      <c r="A183" s="144"/>
      <c r="B183" s="144"/>
      <c r="C183" s="161"/>
      <c r="D183" s="239"/>
      <c r="E183" s="240" t="s">
        <v>43</v>
      </c>
      <c r="F183" s="241"/>
      <c r="G183" s="241"/>
      <c r="H183" s="241"/>
      <c r="I183" s="241"/>
      <c r="J183" s="242"/>
      <c r="K183" s="86"/>
      <c r="L183" s="87"/>
      <c r="M183" s="88"/>
      <c r="N183" s="243"/>
      <c r="O183" s="244"/>
      <c r="P183" s="244"/>
      <c r="Q183" s="244"/>
      <c r="R183" s="244"/>
      <c r="S183" s="244"/>
      <c r="T183" s="244"/>
      <c r="U183" s="244"/>
      <c r="V183" s="245"/>
      <c r="W183" s="246"/>
      <c r="X183" s="247"/>
      <c r="Y183" s="248"/>
      <c r="Z183" s="166"/>
    </row>
    <row r="184" spans="1:26" ht="20.100000000000001" customHeight="1" x14ac:dyDescent="0.15">
      <c r="A184" s="144">
        <f>IFERROR(IF(AND($K184="○",TRIM($N184)=""),1001,0),3)</f>
        <v>0</v>
      </c>
      <c r="B184" s="144"/>
      <c r="C184" s="161"/>
      <c r="D184" s="239"/>
      <c r="E184" s="249" t="s">
        <v>44</v>
      </c>
      <c r="F184" s="250"/>
      <c r="G184" s="250"/>
      <c r="H184" s="250"/>
      <c r="I184" s="250"/>
      <c r="J184" s="251"/>
      <c r="K184" s="89"/>
      <c r="L184" s="90"/>
      <c r="M184" s="91"/>
      <c r="N184" s="13"/>
      <c r="O184" s="17"/>
      <c r="P184" s="17"/>
      <c r="Q184" s="17"/>
      <c r="R184" s="17"/>
      <c r="S184" s="17"/>
      <c r="T184" s="17"/>
      <c r="U184" s="17"/>
      <c r="V184" s="107"/>
      <c r="W184" s="252"/>
      <c r="X184" s="253"/>
      <c r="Y184" s="254"/>
      <c r="Z184" s="166"/>
    </row>
    <row r="185" spans="1:26" ht="20.100000000000001" customHeight="1" x14ac:dyDescent="0.15">
      <c r="A185" s="144">
        <f>IFERROR(IF(AND($K185="○",TRIM($N185)=""),1001,0),3)</f>
        <v>0</v>
      </c>
      <c r="B185" s="144"/>
      <c r="C185" s="161"/>
      <c r="D185" s="239"/>
      <c r="E185" s="249" t="s">
        <v>45</v>
      </c>
      <c r="F185" s="250"/>
      <c r="G185" s="250"/>
      <c r="H185" s="250"/>
      <c r="I185" s="250"/>
      <c r="J185" s="251"/>
      <c r="K185" s="89"/>
      <c r="L185" s="90"/>
      <c r="M185" s="91"/>
      <c r="N185" s="13"/>
      <c r="O185" s="17"/>
      <c r="P185" s="17"/>
      <c r="Q185" s="17"/>
      <c r="R185" s="17"/>
      <c r="S185" s="17"/>
      <c r="T185" s="17"/>
      <c r="U185" s="17"/>
      <c r="V185" s="107"/>
      <c r="W185" s="255">
        <v>100</v>
      </c>
      <c r="X185" s="256"/>
      <c r="Y185" s="257" t="s">
        <v>58</v>
      </c>
      <c r="Z185" s="166"/>
    </row>
    <row r="186" spans="1:26" ht="20.100000000000001" customHeight="1" x14ac:dyDescent="0.15">
      <c r="A186" s="144">
        <f>IFERROR(IF(AND($K186="○",OR(TRIM($N186)="",TRIM($W186)="")),1001,0),3)</f>
        <v>0</v>
      </c>
      <c r="B186" s="144"/>
      <c r="C186" s="161"/>
      <c r="D186" s="239"/>
      <c r="E186" s="258" t="s">
        <v>46</v>
      </c>
      <c r="F186" s="259"/>
      <c r="G186" s="259"/>
      <c r="H186" s="259"/>
      <c r="I186" s="259"/>
      <c r="J186" s="260"/>
      <c r="K186" s="71"/>
      <c r="L186" s="72"/>
      <c r="M186" s="73"/>
      <c r="N186" s="13"/>
      <c r="O186" s="17"/>
      <c r="P186" s="106"/>
      <c r="Q186" s="17"/>
      <c r="R186" s="17"/>
      <c r="S186" s="17"/>
      <c r="T186" s="17"/>
      <c r="U186" s="17"/>
      <c r="V186" s="107"/>
      <c r="W186" s="77"/>
      <c r="X186" s="78"/>
      <c r="Y186" s="261" t="s">
        <v>58</v>
      </c>
      <c r="Z186" s="166"/>
    </row>
    <row r="187" spans="1:26" ht="20.100000000000001" customHeight="1" x14ac:dyDescent="0.15">
      <c r="A187" s="144"/>
      <c r="B187" s="144"/>
      <c r="C187" s="161"/>
      <c r="D187" s="239"/>
      <c r="E187" s="262"/>
      <c r="F187" s="263"/>
      <c r="G187" s="263"/>
      <c r="H187" s="263"/>
      <c r="I187" s="263"/>
      <c r="J187" s="264"/>
      <c r="K187" s="74"/>
      <c r="L187" s="75"/>
      <c r="M187" s="76"/>
      <c r="N187" s="108"/>
      <c r="O187" s="109"/>
      <c r="P187" s="110"/>
      <c r="Q187" s="109"/>
      <c r="R187" s="109"/>
      <c r="S187" s="109"/>
      <c r="T187" s="109"/>
      <c r="U187" s="109"/>
      <c r="V187" s="111"/>
      <c r="W187" s="104"/>
      <c r="X187" s="105"/>
      <c r="Y187" s="265" t="s">
        <v>58</v>
      </c>
      <c r="Z187" s="166"/>
    </row>
    <row r="188" spans="1:26" ht="20.100000000000001" customHeight="1" x14ac:dyDescent="0.15">
      <c r="A188" s="144"/>
      <c r="B188" s="144"/>
      <c r="C188" s="161"/>
      <c r="D188" s="162"/>
      <c r="E188" s="266"/>
      <c r="F188" s="266"/>
      <c r="G188" s="266"/>
      <c r="H188" s="266"/>
      <c r="I188" s="266"/>
      <c r="J188" s="266"/>
      <c r="K188" s="168"/>
      <c r="L188" s="168"/>
      <c r="M188" s="168"/>
      <c r="N188" s="168"/>
      <c r="O188" s="168"/>
      <c r="P188" s="168"/>
      <c r="Q188" s="168"/>
      <c r="R188" s="168"/>
      <c r="S188" s="168"/>
      <c r="T188" s="168"/>
      <c r="U188" s="168"/>
      <c r="V188" s="168"/>
      <c r="W188" s="168"/>
      <c r="X188" s="168"/>
      <c r="Y188" s="168"/>
      <c r="Z188" s="166"/>
    </row>
    <row r="189" spans="1:26" ht="20.100000000000001" customHeight="1" x14ac:dyDescent="0.15">
      <c r="A189" s="144">
        <f>IFERROR(IF(TRIM($I189)="",1001,0),3)</f>
        <v>1001</v>
      </c>
      <c r="B189" s="144"/>
      <c r="C189" s="161"/>
      <c r="D189" s="162">
        <v>4</v>
      </c>
      <c r="E189" s="142" t="s">
        <v>30</v>
      </c>
      <c r="I189" s="81"/>
      <c r="J189" s="81"/>
      <c r="K189" s="81"/>
      <c r="L189" s="81"/>
      <c r="M189" s="81"/>
      <c r="N189" s="167" t="s">
        <v>54</v>
      </c>
      <c r="O189" s="167"/>
      <c r="P189" s="167"/>
      <c r="Q189" s="167"/>
      <c r="R189" s="167"/>
      <c r="S189" s="167"/>
      <c r="T189" s="167"/>
      <c r="U189" s="167"/>
      <c r="V189" s="167"/>
      <c r="W189" s="167"/>
      <c r="X189" s="167"/>
      <c r="Y189" s="167"/>
      <c r="Z189" s="166"/>
    </row>
    <row r="190" spans="1:26" ht="45" customHeight="1" x14ac:dyDescent="0.15">
      <c r="A190" s="144"/>
      <c r="B190" s="144"/>
      <c r="C190" s="170"/>
      <c r="D190" s="167"/>
      <c r="E190" s="167"/>
      <c r="F190" s="167"/>
      <c r="G190" s="167"/>
      <c r="H190" s="167"/>
      <c r="I190" s="164"/>
      <c r="J190" s="190" t="s">
        <v>189</v>
      </c>
      <c r="K190" s="267"/>
      <c r="L190" s="267"/>
      <c r="M190" s="267"/>
      <c r="N190" s="267"/>
      <c r="O190" s="267"/>
      <c r="P190" s="267"/>
      <c r="Q190" s="267"/>
      <c r="R190" s="267"/>
      <c r="S190" s="267"/>
      <c r="T190" s="267"/>
      <c r="U190" s="267"/>
      <c r="V190" s="267"/>
      <c r="W190" s="267"/>
      <c r="X190" s="267"/>
      <c r="Y190" s="267"/>
      <c r="Z190" s="166"/>
    </row>
    <row r="191" spans="1:26" ht="20.100000000000001" customHeight="1" x14ac:dyDescent="0.15">
      <c r="A191" s="144"/>
      <c r="B191" s="144"/>
      <c r="C191" s="161"/>
      <c r="D191" s="162">
        <v>5</v>
      </c>
      <c r="E191" s="142" t="s">
        <v>55</v>
      </c>
      <c r="I191" s="43"/>
      <c r="J191" s="44"/>
      <c r="K191" s="44"/>
      <c r="L191" s="44"/>
      <c r="M191" s="44"/>
      <c r="N191" s="167"/>
      <c r="O191" s="167"/>
      <c r="P191" s="167"/>
      <c r="Q191" s="167"/>
      <c r="R191" s="167"/>
      <c r="S191" s="167"/>
      <c r="T191" s="167"/>
      <c r="U191" s="167"/>
      <c r="V191" s="167"/>
      <c r="W191" s="167"/>
      <c r="X191" s="167"/>
      <c r="Y191" s="167"/>
      <c r="Z191" s="166"/>
    </row>
    <row r="192" spans="1:26" ht="20.100000000000001" customHeight="1" x14ac:dyDescent="0.15">
      <c r="A192" s="144"/>
      <c r="B192" s="144"/>
      <c r="C192" s="170"/>
      <c r="D192" s="167"/>
      <c r="E192" s="167"/>
      <c r="F192" s="167"/>
      <c r="G192" s="167"/>
      <c r="H192" s="167"/>
      <c r="I192" s="164"/>
      <c r="J192" s="169" t="str">
        <f>日付例&amp;"　年月日を入力してください。個人の場合や設立日が1900/3/31以前の場合は、入力不要です。"</f>
        <v>例)2024/4/1、R6/4/1　年月日を入力してください。個人の場合や設立日が1900/3/31以前の場合は、入力不要です。</v>
      </c>
      <c r="K192" s="168"/>
      <c r="L192" s="168"/>
      <c r="M192" s="168"/>
      <c r="N192" s="168"/>
      <c r="O192" s="168"/>
      <c r="P192" s="168"/>
      <c r="Q192" s="168"/>
      <c r="R192" s="168"/>
      <c r="S192" s="168"/>
      <c r="T192" s="168"/>
      <c r="U192" s="168"/>
      <c r="V192" s="168"/>
      <c r="W192" s="168"/>
      <c r="X192" s="168"/>
      <c r="Y192" s="168"/>
      <c r="Z192" s="166"/>
    </row>
    <row r="193" spans="1:27" ht="20.100000000000001" customHeight="1" x14ac:dyDescent="0.15">
      <c r="A193" s="144"/>
      <c r="B193" s="144"/>
      <c r="C193" s="161"/>
      <c r="D193" s="162">
        <v>6</v>
      </c>
      <c r="E193" s="142" t="s">
        <v>111</v>
      </c>
      <c r="F193" s="167"/>
      <c r="G193" s="167"/>
      <c r="H193" s="167"/>
      <c r="I193" s="43"/>
      <c r="J193" s="44"/>
      <c r="K193" s="44"/>
      <c r="L193" s="44"/>
      <c r="M193" s="44"/>
      <c r="N193" s="225"/>
      <c r="O193" s="225"/>
      <c r="P193" s="225"/>
      <c r="Q193" s="225"/>
      <c r="R193" s="225"/>
      <c r="S193" s="225"/>
      <c r="T193" s="225"/>
      <c r="U193" s="225"/>
      <c r="V193" s="225"/>
      <c r="W193" s="225"/>
      <c r="X193" s="225"/>
      <c r="Y193" s="225"/>
      <c r="Z193" s="268"/>
      <c r="AA193" s="170"/>
    </row>
    <row r="194" spans="1:27" ht="20.100000000000001" customHeight="1" x14ac:dyDescent="0.15">
      <c r="A194" s="144"/>
      <c r="B194" s="144"/>
      <c r="C194" s="161"/>
      <c r="D194" s="162"/>
      <c r="E194" s="167"/>
      <c r="F194" s="167"/>
      <c r="G194" s="167"/>
      <c r="H194" s="167"/>
      <c r="I194" s="164"/>
      <c r="J194" s="169" t="str">
        <f>日付例&amp;"　年月日を入力してください。創業日が1900/3/31以前の場合は、入力不要です。"</f>
        <v>例)2024/4/1、R6/4/1　年月日を入力してください。創業日が1900/3/31以前の場合は、入力不要です。</v>
      </c>
      <c r="K194" s="168"/>
      <c r="L194" s="168"/>
      <c r="M194" s="168"/>
      <c r="N194" s="269"/>
      <c r="O194" s="169"/>
      <c r="P194" s="177"/>
      <c r="Q194" s="169"/>
      <c r="R194" s="169"/>
      <c r="S194" s="169"/>
      <c r="T194" s="169"/>
      <c r="U194" s="169"/>
      <c r="V194" s="169"/>
      <c r="W194" s="169"/>
      <c r="X194" s="169"/>
      <c r="Y194" s="169"/>
      <c r="Z194" s="180"/>
      <c r="AA194" s="170"/>
    </row>
    <row r="195" spans="1:27" ht="20.100000000000001" customHeight="1" x14ac:dyDescent="0.15">
      <c r="A195" s="144"/>
      <c r="B195" s="144"/>
      <c r="C195" s="161"/>
      <c r="D195" s="162">
        <v>7</v>
      </c>
      <c r="E195" s="167" t="s">
        <v>26</v>
      </c>
      <c r="F195" s="167"/>
      <c r="G195" s="167"/>
      <c r="H195" s="167"/>
      <c r="I195" s="43"/>
      <c r="J195" s="80"/>
      <c r="K195" s="80"/>
      <c r="L195" s="80"/>
      <c r="M195" s="80"/>
      <c r="N195" s="270" t="s">
        <v>27</v>
      </c>
      <c r="O195" s="43"/>
      <c r="P195" s="43"/>
      <c r="Q195" s="271" t="s">
        <v>28</v>
      </c>
      <c r="R195" s="225"/>
      <c r="S195" s="225"/>
      <c r="T195" s="225"/>
      <c r="U195" s="225"/>
      <c r="V195" s="225"/>
      <c r="W195" s="225"/>
      <c r="X195" s="225"/>
      <c r="Y195" s="225"/>
      <c r="Z195" s="268"/>
      <c r="AA195" s="170"/>
    </row>
    <row r="196" spans="1:27" ht="20.100000000000001" customHeight="1" x14ac:dyDescent="0.15">
      <c r="A196" s="144"/>
      <c r="B196" s="144"/>
      <c r="C196" s="161"/>
      <c r="D196" s="162"/>
      <c r="E196" s="266" t="s">
        <v>29</v>
      </c>
      <c r="F196" s="167"/>
      <c r="G196" s="167"/>
      <c r="H196" s="167"/>
      <c r="I196" s="272"/>
      <c r="J196" s="169" t="str">
        <f>日付例&amp;"　年月日を入力してください。"</f>
        <v>例)2024/4/1、R6/4/1　年月日を入力してください。</v>
      </c>
      <c r="K196" s="169"/>
      <c r="L196" s="169"/>
      <c r="M196" s="177"/>
      <c r="N196" s="269"/>
      <c r="O196" s="169"/>
      <c r="P196" s="177"/>
      <c r="Q196" s="169"/>
      <c r="R196" s="169"/>
      <c r="S196" s="169"/>
      <c r="T196" s="169"/>
      <c r="U196" s="169"/>
      <c r="V196" s="169"/>
      <c r="W196" s="169"/>
      <c r="X196" s="169"/>
      <c r="Y196" s="169"/>
      <c r="Z196" s="180"/>
      <c r="AA196" s="170"/>
    </row>
    <row r="197" spans="1:27" ht="20.100000000000001" customHeight="1" x14ac:dyDescent="0.15">
      <c r="A197" s="144"/>
      <c r="B197" s="144"/>
      <c r="C197" s="161"/>
      <c r="D197" s="162">
        <v>8</v>
      </c>
      <c r="E197" s="273" t="s">
        <v>186</v>
      </c>
      <c r="F197" s="167"/>
      <c r="G197" s="167"/>
      <c r="H197" s="167"/>
      <c r="I197" s="43"/>
      <c r="J197" s="80"/>
      <c r="K197" s="80"/>
      <c r="L197" s="80"/>
      <c r="M197" s="80"/>
      <c r="N197" s="274"/>
      <c r="O197" s="225"/>
      <c r="P197" s="224"/>
      <c r="Q197" s="225"/>
      <c r="R197" s="225"/>
      <c r="S197" s="225"/>
      <c r="T197" s="225"/>
      <c r="U197" s="225"/>
      <c r="V197" s="225"/>
      <c r="W197" s="225"/>
      <c r="X197" s="225"/>
      <c r="Y197" s="225"/>
      <c r="Z197" s="268"/>
      <c r="AA197" s="170"/>
    </row>
    <row r="198" spans="1:27" ht="20.100000000000001" customHeight="1" x14ac:dyDescent="0.15">
      <c r="A198" s="144"/>
      <c r="B198" s="144"/>
      <c r="C198" s="161"/>
      <c r="D198" s="162"/>
      <c r="E198" s="266" t="s">
        <v>112</v>
      </c>
      <c r="F198" s="167"/>
      <c r="G198" s="167"/>
      <c r="H198" s="167"/>
      <c r="I198" s="275"/>
      <c r="J198" s="169" t="str">
        <f>日付例&amp;"　年月日を入力してください。"</f>
        <v>例)2024/4/1、R6/4/1　年月日を入力してください。</v>
      </c>
      <c r="K198" s="169"/>
      <c r="L198" s="169"/>
      <c r="M198" s="177"/>
      <c r="N198" s="269"/>
      <c r="O198" s="169"/>
      <c r="P198" s="177"/>
      <c r="Q198" s="169"/>
      <c r="R198" s="169"/>
      <c r="S198" s="169"/>
      <c r="T198" s="169"/>
      <c r="U198" s="169"/>
      <c r="V198" s="169"/>
      <c r="W198" s="169"/>
      <c r="X198" s="169"/>
      <c r="Y198" s="169"/>
      <c r="Z198" s="180"/>
      <c r="AA198" s="170"/>
    </row>
    <row r="199" spans="1:27" ht="20.100000000000001" customHeight="1" x14ac:dyDescent="0.15">
      <c r="A199" s="144"/>
      <c r="B199" s="144"/>
      <c r="C199" s="161"/>
      <c r="D199" s="162">
        <v>9</v>
      </c>
      <c r="E199" s="142" t="s">
        <v>226</v>
      </c>
      <c r="I199" s="220"/>
      <c r="J199" s="220"/>
      <c r="K199" s="220"/>
      <c r="L199" s="220"/>
      <c r="M199" s="167"/>
      <c r="N199" s="167"/>
      <c r="O199" s="167"/>
      <c r="P199" s="167"/>
      <c r="Q199" s="167"/>
      <c r="R199" s="167"/>
      <c r="S199" s="167"/>
      <c r="T199" s="167"/>
      <c r="U199" s="167"/>
      <c r="V199" s="167"/>
      <c r="W199" s="167"/>
      <c r="X199" s="167"/>
      <c r="Z199" s="210"/>
    </row>
    <row r="200" spans="1:27" ht="20.100000000000001" customHeight="1" x14ac:dyDescent="0.15">
      <c r="A200" s="144">
        <f>IFERROR(IF(TRIM($I200)="",1001,0),3)</f>
        <v>1001</v>
      </c>
      <c r="B200" s="144"/>
      <c r="C200" s="161"/>
      <c r="E200" s="276" t="s">
        <v>164</v>
      </c>
      <c r="F200" s="277"/>
      <c r="G200" s="277"/>
      <c r="H200" s="278"/>
      <c r="I200" s="54"/>
      <c r="J200" s="82"/>
      <c r="K200" s="82"/>
      <c r="L200" s="82"/>
      <c r="M200" s="83"/>
      <c r="Y200" s="167"/>
      <c r="Z200" s="210"/>
    </row>
    <row r="201" spans="1:27" ht="20.100000000000001" customHeight="1" x14ac:dyDescent="0.15">
      <c r="A201" s="144">
        <f>IFERROR(IF(TRIM($I201)="",1001,0),3)</f>
        <v>1001</v>
      </c>
      <c r="B201" s="144"/>
      <c r="C201" s="161"/>
      <c r="D201" s="162"/>
      <c r="E201" s="279" t="s">
        <v>165</v>
      </c>
      <c r="F201" s="280"/>
      <c r="G201" s="280"/>
      <c r="H201" s="281"/>
      <c r="I201" s="45"/>
      <c r="J201" s="50"/>
      <c r="K201" s="50"/>
      <c r="L201" s="50"/>
      <c r="M201" s="51"/>
      <c r="Y201" s="167"/>
      <c r="Z201" s="210"/>
    </row>
    <row r="202" spans="1:27" ht="20.100000000000001" customHeight="1" x14ac:dyDescent="0.15">
      <c r="A202" s="144">
        <f>IFERROR(IF(TRIM($I202)="",1001,0),3)</f>
        <v>1001</v>
      </c>
      <c r="B202" s="144"/>
      <c r="C202" s="161"/>
      <c r="D202" s="162"/>
      <c r="E202" s="282" t="s">
        <v>166</v>
      </c>
      <c r="F202" s="283"/>
      <c r="G202" s="283"/>
      <c r="H202" s="284"/>
      <c r="I202" s="45"/>
      <c r="J202" s="50"/>
      <c r="K202" s="50"/>
      <c r="L202" s="50"/>
      <c r="M202" s="51"/>
      <c r="Y202" s="167"/>
      <c r="Z202" s="210"/>
    </row>
    <row r="203" spans="1:27" ht="20.100000000000001" customHeight="1" x14ac:dyDescent="0.15">
      <c r="A203" s="144"/>
      <c r="B203" s="144"/>
      <c r="C203" s="161"/>
      <c r="D203" s="162"/>
      <c r="E203" s="279" t="s">
        <v>167</v>
      </c>
      <c r="F203" s="280"/>
      <c r="G203" s="280"/>
      <c r="H203" s="281"/>
      <c r="I203" s="285">
        <f>I200+I201+I202</f>
        <v>0</v>
      </c>
      <c r="J203" s="286"/>
      <c r="K203" s="286"/>
      <c r="L203" s="286"/>
      <c r="M203" s="287"/>
      <c r="Y203" s="167"/>
      <c r="Z203" s="210"/>
    </row>
    <row r="204" spans="1:27" ht="20.100000000000001" customHeight="1" x14ac:dyDescent="0.15">
      <c r="A204" s="144">
        <f>IFERROR(IF(TRIM($I204)="",1001,0),3)</f>
        <v>1001</v>
      </c>
      <c r="B204" s="144"/>
      <c r="C204" s="161"/>
      <c r="D204" s="162"/>
      <c r="E204" s="288" t="s">
        <v>168</v>
      </c>
      <c r="F204" s="289"/>
      <c r="G204" s="289"/>
      <c r="H204" s="290"/>
      <c r="I204" s="66"/>
      <c r="J204" s="67"/>
      <c r="K204" s="67"/>
      <c r="L204" s="67"/>
      <c r="M204" s="68"/>
      <c r="Y204" s="167"/>
      <c r="Z204" s="210"/>
    </row>
    <row r="205" spans="1:27" ht="20.100000000000001" customHeight="1" x14ac:dyDescent="0.15">
      <c r="A205" s="144"/>
      <c r="B205" s="144"/>
      <c r="C205" s="161"/>
      <c r="D205" s="162"/>
      <c r="E205" s="291"/>
      <c r="F205" s="292"/>
      <c r="G205" s="274"/>
      <c r="H205" s="274"/>
      <c r="I205" s="293"/>
      <c r="J205" s="274"/>
      <c r="K205" s="274"/>
      <c r="Y205" s="167"/>
      <c r="Z205" s="210"/>
    </row>
    <row r="206" spans="1:27" ht="20.100000000000001" customHeight="1" x14ac:dyDescent="0.15">
      <c r="A206" s="144"/>
      <c r="B206" s="144"/>
      <c r="C206" s="161"/>
      <c r="D206" s="162">
        <v>10</v>
      </c>
      <c r="E206" s="142" t="s">
        <v>48</v>
      </c>
      <c r="I206" s="79"/>
      <c r="J206" s="44"/>
      <c r="K206" s="44"/>
      <c r="L206" s="44"/>
      <c r="M206" s="44"/>
      <c r="N206" s="167"/>
      <c r="O206" s="167"/>
      <c r="P206" s="167"/>
      <c r="Q206" s="167"/>
      <c r="R206" s="167"/>
      <c r="S206" s="167"/>
      <c r="T206" s="167"/>
      <c r="U206" s="167"/>
      <c r="V206" s="167"/>
      <c r="W206" s="167"/>
      <c r="X206" s="167"/>
      <c r="Y206" s="167"/>
      <c r="Z206" s="166"/>
    </row>
    <row r="207" spans="1:27" ht="60" customHeight="1" x14ac:dyDescent="0.15">
      <c r="A207" s="144"/>
      <c r="B207" s="144"/>
      <c r="C207" s="170"/>
      <c r="D207" s="167"/>
      <c r="E207" s="167"/>
      <c r="F207" s="167"/>
      <c r="G207" s="167"/>
      <c r="H207" s="167"/>
      <c r="I207" s="164"/>
      <c r="J207" s="294" t="s">
        <v>190</v>
      </c>
      <c r="K207" s="294"/>
      <c r="L207" s="294"/>
      <c r="M207" s="294"/>
      <c r="N207" s="294"/>
      <c r="O207" s="294"/>
      <c r="P207" s="294"/>
      <c r="Q207" s="294"/>
      <c r="R207" s="294"/>
      <c r="S207" s="294"/>
      <c r="T207" s="294"/>
      <c r="U207" s="294"/>
      <c r="V207" s="294"/>
      <c r="W207" s="294"/>
      <c r="X207" s="294"/>
      <c r="Y207" s="294"/>
      <c r="Z207" s="166"/>
    </row>
    <row r="208" spans="1:27" ht="20.100000000000001" customHeight="1" x14ac:dyDescent="0.15">
      <c r="A208" s="144"/>
      <c r="B208" s="144"/>
      <c r="C208" s="157"/>
      <c r="D208" s="162">
        <v>11</v>
      </c>
      <c r="E208" s="167" t="s">
        <v>16</v>
      </c>
      <c r="F208" s="158"/>
      <c r="G208" s="158"/>
      <c r="H208" s="158"/>
      <c r="I208" s="167"/>
      <c r="J208" s="167"/>
      <c r="K208" s="167"/>
      <c r="L208" s="167"/>
      <c r="M208" s="167"/>
      <c r="N208" s="167"/>
      <c r="O208" s="167"/>
      <c r="P208" s="167"/>
      <c r="Q208" s="167"/>
      <c r="R208" s="167"/>
      <c r="S208" s="167"/>
      <c r="T208" s="167"/>
      <c r="U208" s="167"/>
      <c r="V208" s="167"/>
      <c r="W208" s="167"/>
      <c r="X208" s="167"/>
      <c r="Y208" s="167"/>
      <c r="Z208" s="166"/>
      <c r="AA208" s="170"/>
    </row>
    <row r="209" spans="1:27" ht="20.100000000000001" customHeight="1" x14ac:dyDescent="0.15">
      <c r="A209" s="144"/>
      <c r="B209" s="144"/>
      <c r="C209" s="161"/>
      <c r="D209" s="210"/>
      <c r="E209" s="295" t="s">
        <v>17</v>
      </c>
      <c r="F209" s="296"/>
      <c r="G209" s="296"/>
      <c r="H209" s="297"/>
      <c r="I209" s="298" t="s">
        <v>170</v>
      </c>
      <c r="J209" s="299"/>
      <c r="K209" s="299"/>
      <c r="L209" s="299"/>
      <c r="M209" s="300"/>
      <c r="Z209" s="210"/>
      <c r="AA209" s="170"/>
    </row>
    <row r="210" spans="1:27" ht="20.100000000000001" customHeight="1" x14ac:dyDescent="0.15">
      <c r="A210" s="144"/>
      <c r="B210" s="144"/>
      <c r="C210" s="161"/>
      <c r="D210" s="210"/>
      <c r="E210" s="301" t="s">
        <v>18</v>
      </c>
      <c r="F210" s="302"/>
      <c r="G210" s="302"/>
      <c r="H210" s="303"/>
      <c r="I210" s="54"/>
      <c r="J210" s="55"/>
      <c r="K210" s="55"/>
      <c r="L210" s="55"/>
      <c r="M210" s="53"/>
      <c r="Z210" s="210"/>
      <c r="AA210" s="170"/>
    </row>
    <row r="211" spans="1:27" ht="20.100000000000001" customHeight="1" x14ac:dyDescent="0.15">
      <c r="A211" s="144"/>
      <c r="B211" s="144"/>
      <c r="C211" s="161"/>
      <c r="D211" s="210"/>
      <c r="E211" s="304" t="s">
        <v>19</v>
      </c>
      <c r="F211" s="305"/>
      <c r="G211" s="305"/>
      <c r="H211" s="306"/>
      <c r="I211" s="45"/>
      <c r="J211" s="46"/>
      <c r="K211" s="46"/>
      <c r="L211" s="46"/>
      <c r="M211" s="47"/>
      <c r="Z211" s="210"/>
      <c r="AA211" s="170"/>
    </row>
    <row r="212" spans="1:27" ht="20.100000000000001" customHeight="1" x14ac:dyDescent="0.15">
      <c r="A212" s="144"/>
      <c r="B212" s="144"/>
      <c r="C212" s="161"/>
      <c r="D212" s="210"/>
      <c r="E212" s="304" t="s">
        <v>20</v>
      </c>
      <c r="F212" s="305"/>
      <c r="G212" s="305"/>
      <c r="H212" s="306"/>
      <c r="I212" s="45"/>
      <c r="J212" s="46"/>
      <c r="K212" s="46"/>
      <c r="L212" s="46"/>
      <c r="M212" s="47"/>
      <c r="Z212" s="210"/>
      <c r="AA212" s="170"/>
    </row>
    <row r="213" spans="1:27" ht="20.100000000000001" customHeight="1" thickBot="1" x14ac:dyDescent="0.2">
      <c r="A213" s="144"/>
      <c r="B213" s="144"/>
      <c r="C213" s="161"/>
      <c r="D213" s="210"/>
      <c r="E213" s="307" t="s">
        <v>21</v>
      </c>
      <c r="F213" s="308"/>
      <c r="G213" s="308"/>
      <c r="H213" s="309"/>
      <c r="I213" s="60"/>
      <c r="J213" s="61"/>
      <c r="K213" s="61"/>
      <c r="L213" s="61"/>
      <c r="M213" s="62"/>
      <c r="Z213" s="210"/>
      <c r="AA213" s="170"/>
    </row>
    <row r="214" spans="1:27" ht="20.100000000000001" customHeight="1" thickTop="1" x14ac:dyDescent="0.15">
      <c r="A214" s="144"/>
      <c r="B214" s="144"/>
      <c r="C214" s="161"/>
      <c r="E214" s="310" t="s">
        <v>169</v>
      </c>
      <c r="F214" s="311"/>
      <c r="G214" s="311"/>
      <c r="H214" s="312"/>
      <c r="I214" s="313">
        <f>I210+I212+I213</f>
        <v>0</v>
      </c>
      <c r="J214" s="314"/>
      <c r="K214" s="314"/>
      <c r="L214" s="314"/>
      <c r="M214" s="315"/>
      <c r="Z214" s="210"/>
      <c r="AA214" s="170"/>
    </row>
    <row r="215" spans="1:27" ht="20.100000000000001" customHeight="1" x14ac:dyDescent="0.15">
      <c r="A215" s="144"/>
      <c r="B215" s="144"/>
      <c r="C215" s="161"/>
      <c r="D215" s="162"/>
      <c r="E215" s="167"/>
      <c r="F215" s="167"/>
      <c r="G215" s="167"/>
      <c r="H215" s="167"/>
      <c r="I215" s="225"/>
      <c r="J215" s="225"/>
      <c r="K215" s="225"/>
      <c r="L215" s="274"/>
      <c r="M215" s="274"/>
      <c r="N215" s="274"/>
      <c r="O215" s="225"/>
      <c r="P215" s="225"/>
      <c r="Q215" s="225"/>
      <c r="R215" s="225"/>
      <c r="S215" s="225"/>
      <c r="T215" s="225"/>
      <c r="U215" s="225"/>
      <c r="V215" s="225"/>
      <c r="W215" s="225"/>
      <c r="X215" s="225"/>
      <c r="Y215" s="225"/>
      <c r="Z215" s="268"/>
      <c r="AA215" s="170"/>
    </row>
    <row r="216" spans="1:27" ht="20.100000000000001" customHeight="1" x14ac:dyDescent="0.15">
      <c r="A216" s="144"/>
      <c r="B216" s="144"/>
      <c r="C216" s="161"/>
      <c r="D216" s="162">
        <v>12</v>
      </c>
      <c r="E216" s="167" t="s">
        <v>56</v>
      </c>
      <c r="F216" s="167"/>
      <c r="G216" s="167"/>
      <c r="H216" s="167"/>
      <c r="I216" s="199"/>
      <c r="Z216" s="210"/>
      <c r="AA216" s="170"/>
    </row>
    <row r="217" spans="1:27" ht="20.100000000000001" customHeight="1" x14ac:dyDescent="0.15">
      <c r="A217" s="144"/>
      <c r="B217" s="144"/>
      <c r="C217" s="161"/>
      <c r="D217" s="210"/>
      <c r="E217" s="295" t="s">
        <v>17</v>
      </c>
      <c r="F217" s="296"/>
      <c r="G217" s="296"/>
      <c r="H217" s="297"/>
      <c r="I217" s="298" t="s">
        <v>171</v>
      </c>
      <c r="J217" s="299"/>
      <c r="K217" s="299"/>
      <c r="L217" s="299"/>
      <c r="M217" s="300"/>
      <c r="Z217" s="210"/>
      <c r="AA217" s="170"/>
    </row>
    <row r="218" spans="1:27" ht="20.100000000000001" customHeight="1" x14ac:dyDescent="0.15">
      <c r="A218" s="144"/>
      <c r="B218" s="144"/>
      <c r="C218" s="161"/>
      <c r="D218" s="162"/>
      <c r="E218" s="316" t="s">
        <v>173</v>
      </c>
      <c r="F218" s="317"/>
      <c r="G218" s="317"/>
      <c r="H218" s="318"/>
      <c r="I218" s="54"/>
      <c r="J218" s="55"/>
      <c r="K218" s="55"/>
      <c r="L218" s="55"/>
      <c r="M218" s="53"/>
      <c r="N218" s="142" t="s">
        <v>172</v>
      </c>
      <c r="Z218" s="210"/>
      <c r="AA218" s="170"/>
    </row>
    <row r="219" spans="1:27" ht="20.100000000000001" customHeight="1" thickBot="1" x14ac:dyDescent="0.2">
      <c r="A219" s="144"/>
      <c r="B219" s="144"/>
      <c r="C219" s="161"/>
      <c r="D219" s="162"/>
      <c r="E219" s="319" t="s">
        <v>174</v>
      </c>
      <c r="F219" s="320"/>
      <c r="G219" s="320"/>
      <c r="H219" s="321"/>
      <c r="I219" s="60"/>
      <c r="J219" s="61"/>
      <c r="K219" s="61"/>
      <c r="L219" s="61"/>
      <c r="M219" s="62"/>
      <c r="N219" s="142" t="s">
        <v>172</v>
      </c>
      <c r="Z219" s="210"/>
      <c r="AA219" s="170"/>
    </row>
    <row r="220" spans="1:27" ht="20.100000000000001" customHeight="1" thickTop="1" x14ac:dyDescent="0.15">
      <c r="A220" s="144"/>
      <c r="B220" s="144"/>
      <c r="C220" s="161"/>
      <c r="D220" s="162"/>
      <c r="E220" s="322" t="s">
        <v>57</v>
      </c>
      <c r="F220" s="323"/>
      <c r="G220" s="323"/>
      <c r="H220" s="324"/>
      <c r="I220" s="325" t="str">
        <f>IFERROR(ROUND(I218*100/I219,1),"")</f>
        <v/>
      </c>
      <c r="J220" s="326"/>
      <c r="K220" s="326"/>
      <c r="L220" s="326"/>
      <c r="M220" s="327"/>
      <c r="N220" s="142" t="s">
        <v>58</v>
      </c>
      <c r="Z220" s="210"/>
      <c r="AA220" s="170"/>
    </row>
    <row r="221" spans="1:27" ht="20.100000000000001" customHeight="1" x14ac:dyDescent="0.15">
      <c r="A221" s="144"/>
      <c r="B221" s="144"/>
      <c r="C221" s="161"/>
      <c r="D221" s="162"/>
      <c r="E221" s="225"/>
      <c r="F221" s="225"/>
      <c r="G221" s="225"/>
      <c r="H221" s="225"/>
      <c r="I221" s="225"/>
      <c r="J221" s="225"/>
      <c r="K221" s="225"/>
      <c r="L221" s="225"/>
      <c r="M221" s="225"/>
      <c r="N221" s="225"/>
      <c r="O221" s="225"/>
      <c r="P221" s="225"/>
      <c r="Q221" s="225"/>
      <c r="R221" s="225"/>
      <c r="S221" s="225"/>
      <c r="T221" s="225"/>
      <c r="U221" s="225"/>
      <c r="V221" s="225"/>
      <c r="W221" s="225"/>
      <c r="X221" s="225"/>
      <c r="Y221" s="225"/>
      <c r="Z221" s="268"/>
      <c r="AA221" s="170"/>
    </row>
    <row r="222" spans="1:27" ht="20.100000000000001" customHeight="1" x14ac:dyDescent="0.15">
      <c r="A222" s="144"/>
      <c r="B222" s="144"/>
      <c r="C222" s="181"/>
      <c r="D222" s="182"/>
      <c r="E222" s="182"/>
      <c r="F222" s="182"/>
      <c r="G222" s="182"/>
      <c r="H222" s="182"/>
      <c r="I222" s="182"/>
      <c r="J222" s="183"/>
      <c r="K222" s="183"/>
      <c r="L222" s="183"/>
      <c r="M222" s="206"/>
      <c r="N222" s="183"/>
      <c r="O222" s="183"/>
      <c r="P222" s="206"/>
      <c r="Q222" s="183"/>
      <c r="R222" s="183"/>
      <c r="S222" s="183"/>
      <c r="T222" s="183"/>
      <c r="U222" s="183"/>
      <c r="V222" s="183"/>
      <c r="W222" s="183"/>
      <c r="X222" s="183"/>
      <c r="Y222" s="183"/>
      <c r="Z222" s="328"/>
      <c r="AA222" s="170"/>
    </row>
    <row r="223" spans="1:27" ht="20.100000000000001" customHeight="1" x14ac:dyDescent="0.15">
      <c r="A223" s="144"/>
      <c r="B223" s="144"/>
      <c r="C223" s="167"/>
      <c r="D223" s="167"/>
      <c r="E223" s="167"/>
      <c r="F223" s="167"/>
      <c r="G223" s="167"/>
      <c r="H223" s="167"/>
      <c r="I223" s="167"/>
      <c r="J223" s="187"/>
      <c r="K223" s="187"/>
      <c r="L223" s="187"/>
      <c r="M223" s="207"/>
      <c r="N223" s="187"/>
      <c r="O223" s="187"/>
      <c r="P223" s="207"/>
      <c r="Q223" s="187"/>
      <c r="R223" s="187"/>
      <c r="S223" s="187"/>
      <c r="T223" s="187"/>
      <c r="U223" s="187"/>
      <c r="V223" s="187"/>
      <c r="W223" s="187"/>
      <c r="X223" s="187"/>
      <c r="Y223" s="187"/>
      <c r="Z223" s="187"/>
      <c r="AA223" s="187"/>
    </row>
    <row r="224" spans="1:27" ht="20.100000000000001" customHeight="1" x14ac:dyDescent="0.15">
      <c r="A224" s="144"/>
      <c r="B224" s="144"/>
      <c r="C224" s="167"/>
      <c r="D224" s="167"/>
      <c r="E224" s="167"/>
      <c r="F224" s="167"/>
      <c r="G224" s="167"/>
      <c r="H224" s="167"/>
      <c r="I224" s="167"/>
      <c r="J224" s="187"/>
      <c r="K224" s="187"/>
      <c r="L224" s="187"/>
      <c r="M224" s="207"/>
      <c r="Y224" s="187"/>
      <c r="Z224" s="187"/>
      <c r="AA224" s="187"/>
    </row>
    <row r="225" spans="1:27" ht="20.100000000000001" customHeight="1" x14ac:dyDescent="0.15">
      <c r="A225" s="144"/>
      <c r="B225" s="144"/>
      <c r="C225" s="154" t="s">
        <v>181</v>
      </c>
      <c r="D225" s="155"/>
      <c r="E225" s="155"/>
      <c r="F225" s="155"/>
      <c r="G225" s="155"/>
      <c r="H225" s="156"/>
      <c r="I225" s="215"/>
      <c r="J225" s="216"/>
      <c r="K225" s="216"/>
      <c r="L225" s="216"/>
      <c r="M225" s="216"/>
      <c r="N225" s="216"/>
      <c r="O225" s="216"/>
      <c r="P225" s="216"/>
      <c r="Q225" s="216"/>
      <c r="R225" s="216"/>
      <c r="S225" s="216"/>
      <c r="T225" s="216"/>
      <c r="U225" s="216"/>
      <c r="V225" s="216"/>
      <c r="W225" s="216"/>
      <c r="X225" s="216"/>
      <c r="Y225" s="216"/>
      <c r="Z225" s="216"/>
    </row>
    <row r="226" spans="1:27" ht="20.100000000000001" customHeight="1" x14ac:dyDescent="0.15">
      <c r="A226" s="144"/>
      <c r="B226" s="144"/>
      <c r="C226" s="157"/>
      <c r="D226" s="162"/>
      <c r="E226" s="329"/>
      <c r="F226" s="158"/>
      <c r="G226" s="158"/>
      <c r="H226" s="158"/>
      <c r="I226" s="167"/>
      <c r="J226" s="167"/>
      <c r="K226" s="167"/>
      <c r="L226" s="167"/>
      <c r="M226" s="167"/>
      <c r="N226" s="167"/>
      <c r="O226" s="167"/>
      <c r="P226" s="167"/>
      <c r="Q226" s="167"/>
      <c r="R226" s="167"/>
      <c r="S226" s="167"/>
      <c r="T226" s="167"/>
      <c r="U226" s="167"/>
      <c r="V226" s="167"/>
      <c r="W226" s="167"/>
      <c r="X226" s="167"/>
      <c r="Y226" s="167"/>
      <c r="Z226" s="166"/>
    </row>
    <row r="227" spans="1:27" ht="45" customHeight="1" x14ac:dyDescent="0.15">
      <c r="A227" s="144"/>
      <c r="B227" s="144"/>
      <c r="C227" s="330"/>
      <c r="D227" s="331" t="s">
        <v>230</v>
      </c>
      <c r="E227" s="331"/>
      <c r="F227" s="331"/>
      <c r="G227" s="331"/>
      <c r="H227" s="331"/>
      <c r="I227" s="331"/>
      <c r="J227" s="331"/>
      <c r="K227" s="331"/>
      <c r="L227" s="331"/>
      <c r="M227" s="331"/>
      <c r="N227" s="331"/>
      <c r="O227" s="331"/>
      <c r="P227" s="331"/>
      <c r="Q227" s="331"/>
      <c r="R227" s="331"/>
      <c r="S227" s="331"/>
      <c r="T227" s="331"/>
      <c r="U227" s="331"/>
      <c r="V227" s="331"/>
      <c r="W227" s="331"/>
      <c r="X227" s="331"/>
      <c r="Y227" s="331"/>
      <c r="Z227" s="166"/>
    </row>
    <row r="228" spans="1:27" ht="20.100000000000001" customHeight="1" x14ac:dyDescent="0.15">
      <c r="A228" s="144"/>
      <c r="B228" s="144"/>
      <c r="C228" s="332"/>
      <c r="D228" s="333" t="s">
        <v>79</v>
      </c>
      <c r="E228" s="334"/>
      <c r="F228" s="334"/>
      <c r="G228" s="334"/>
      <c r="H228" s="334"/>
      <c r="I228" s="334"/>
      <c r="J228" s="335"/>
      <c r="K228" s="336" t="s">
        <v>175</v>
      </c>
      <c r="L228" s="337"/>
      <c r="M228" s="337"/>
      <c r="N228" s="337"/>
      <c r="O228" s="337"/>
      <c r="P228" s="337"/>
      <c r="Q228" s="338" t="s">
        <v>176</v>
      </c>
      <c r="R228" s="339"/>
      <c r="S228" s="339"/>
      <c r="T228" s="340"/>
      <c r="U228" s="341" t="s">
        <v>153</v>
      </c>
      <c r="V228" s="342"/>
      <c r="W228" s="342"/>
      <c r="X228" s="342"/>
      <c r="Y228" s="343"/>
      <c r="Z228" s="166"/>
    </row>
    <row r="229" spans="1:27" ht="20.100000000000001" customHeight="1" x14ac:dyDescent="0.15">
      <c r="A229" s="219"/>
      <c r="B229" s="144"/>
      <c r="C229" s="344"/>
      <c r="D229" s="345"/>
      <c r="E229" s="346"/>
      <c r="F229" s="346"/>
      <c r="G229" s="346"/>
      <c r="H229" s="346"/>
      <c r="I229" s="347"/>
      <c r="J229" s="348"/>
      <c r="K229" s="58"/>
      <c r="L229" s="59"/>
      <c r="M229" s="59"/>
      <c r="N229" s="349" t="s">
        <v>231</v>
      </c>
      <c r="O229" s="3"/>
      <c r="P229" s="350" t="s">
        <v>231</v>
      </c>
      <c r="Q229" s="2"/>
      <c r="R229" s="274" t="s">
        <v>231</v>
      </c>
      <c r="S229" s="6"/>
      <c r="T229" s="351" t="s">
        <v>231</v>
      </c>
      <c r="U229" s="352"/>
      <c r="V229" s="353"/>
      <c r="W229" s="353"/>
      <c r="X229" s="353"/>
      <c r="Y229" s="354"/>
      <c r="Z229" s="210"/>
    </row>
    <row r="230" spans="1:27" ht="20.100000000000001" customHeight="1" x14ac:dyDescent="0.15">
      <c r="A230" s="219"/>
      <c r="B230" s="144"/>
      <c r="C230" s="344"/>
      <c r="D230" s="355"/>
      <c r="E230" s="356"/>
      <c r="F230" s="356"/>
      <c r="G230" s="356"/>
      <c r="H230" s="356"/>
      <c r="I230" s="357"/>
      <c r="J230" s="358"/>
      <c r="K230" s="112"/>
      <c r="L230" s="113"/>
      <c r="M230" s="113"/>
      <c r="N230" s="359" t="s">
        <v>232</v>
      </c>
      <c r="O230" s="4"/>
      <c r="P230" s="360" t="s">
        <v>232</v>
      </c>
      <c r="Q230" s="5"/>
      <c r="R230" s="359" t="s">
        <v>232</v>
      </c>
      <c r="S230" s="4"/>
      <c r="T230" s="361" t="s">
        <v>232</v>
      </c>
      <c r="U230" s="362"/>
      <c r="V230" s="363"/>
      <c r="W230" s="363"/>
      <c r="X230" s="363"/>
      <c r="Y230" s="364"/>
      <c r="Z230" s="210"/>
    </row>
    <row r="231" spans="1:27" ht="20.100000000000001" customHeight="1" x14ac:dyDescent="0.15">
      <c r="A231" s="144"/>
      <c r="B231" s="144"/>
      <c r="C231" s="332"/>
      <c r="D231" s="365" t="s">
        <v>50</v>
      </c>
      <c r="E231" s="366"/>
      <c r="F231" s="366"/>
      <c r="G231" s="366"/>
      <c r="H231" s="366"/>
      <c r="I231" s="367"/>
      <c r="J231" s="368"/>
      <c r="K231" s="54"/>
      <c r="L231" s="100"/>
      <c r="M231" s="100"/>
      <c r="N231" s="101"/>
      <c r="O231" s="52"/>
      <c r="P231" s="102"/>
      <c r="Q231" s="54"/>
      <c r="R231" s="99"/>
      <c r="S231" s="52"/>
      <c r="T231" s="53"/>
      <c r="U231" s="54"/>
      <c r="V231" s="55"/>
      <c r="W231" s="55"/>
      <c r="X231" s="55"/>
      <c r="Y231" s="53"/>
      <c r="Z231" s="166"/>
    </row>
    <row r="232" spans="1:27" ht="20.100000000000001" customHeight="1" x14ac:dyDescent="0.15">
      <c r="A232" s="144"/>
      <c r="B232" s="144"/>
      <c r="C232" s="332"/>
      <c r="D232" s="369" t="s">
        <v>35</v>
      </c>
      <c r="E232" s="370"/>
      <c r="F232" s="371" t="s">
        <v>191</v>
      </c>
      <c r="G232" s="372"/>
      <c r="H232" s="372"/>
      <c r="I232" s="373"/>
      <c r="J232" s="374"/>
      <c r="K232" s="45"/>
      <c r="L232" s="56"/>
      <c r="M232" s="56"/>
      <c r="N232" s="57"/>
      <c r="O232" s="69"/>
      <c r="P232" s="70"/>
      <c r="Q232" s="45"/>
      <c r="R232" s="103"/>
      <c r="S232" s="69"/>
      <c r="T232" s="47"/>
      <c r="U232" s="45"/>
      <c r="V232" s="46"/>
      <c r="W232" s="46"/>
      <c r="X232" s="46"/>
      <c r="Y232" s="47"/>
      <c r="Z232" s="166"/>
    </row>
    <row r="233" spans="1:27" ht="20.100000000000001" customHeight="1" x14ac:dyDescent="0.15">
      <c r="A233" s="144"/>
      <c r="B233" s="144"/>
      <c r="C233" s="332"/>
      <c r="D233" s="375"/>
      <c r="E233" s="376"/>
      <c r="F233" s="371" t="s">
        <v>192</v>
      </c>
      <c r="G233" s="372"/>
      <c r="H233" s="372"/>
      <c r="I233" s="373"/>
      <c r="J233" s="374"/>
      <c r="K233" s="45"/>
      <c r="L233" s="56"/>
      <c r="M233" s="56"/>
      <c r="N233" s="57"/>
      <c r="O233" s="69"/>
      <c r="P233" s="70"/>
      <c r="Q233" s="45"/>
      <c r="R233" s="57"/>
      <c r="S233" s="69"/>
      <c r="T233" s="70"/>
      <c r="U233" s="45"/>
      <c r="V233" s="56"/>
      <c r="W233" s="56"/>
      <c r="X233" s="56"/>
      <c r="Y233" s="70"/>
      <c r="Z233" s="166"/>
    </row>
    <row r="234" spans="1:27" ht="20.100000000000001" customHeight="1" x14ac:dyDescent="0.15">
      <c r="A234" s="144"/>
      <c r="B234" s="144"/>
      <c r="C234" s="332"/>
      <c r="D234" s="377" t="s">
        <v>60</v>
      </c>
      <c r="E234" s="372"/>
      <c r="F234" s="372"/>
      <c r="G234" s="372"/>
      <c r="H234" s="372"/>
      <c r="I234" s="373"/>
      <c r="J234" s="374"/>
      <c r="K234" s="45"/>
      <c r="L234" s="56"/>
      <c r="M234" s="56"/>
      <c r="N234" s="57"/>
      <c r="O234" s="69"/>
      <c r="P234" s="70"/>
      <c r="Q234" s="45"/>
      <c r="R234" s="103"/>
      <c r="S234" s="69"/>
      <c r="T234" s="47"/>
      <c r="U234" s="45"/>
      <c r="V234" s="46"/>
      <c r="W234" s="46"/>
      <c r="X234" s="46"/>
      <c r="Y234" s="47"/>
      <c r="Z234" s="166"/>
    </row>
    <row r="235" spans="1:27" ht="20.100000000000001" customHeight="1" x14ac:dyDescent="0.15">
      <c r="A235" s="144"/>
      <c r="B235" s="144"/>
      <c r="C235" s="332"/>
      <c r="D235" s="377" t="s">
        <v>37</v>
      </c>
      <c r="E235" s="372"/>
      <c r="F235" s="372"/>
      <c r="G235" s="372"/>
      <c r="H235" s="372"/>
      <c r="I235" s="373"/>
      <c r="J235" s="374"/>
      <c r="K235" s="45"/>
      <c r="L235" s="56"/>
      <c r="M235" s="56"/>
      <c r="N235" s="57"/>
      <c r="O235" s="69"/>
      <c r="P235" s="70"/>
      <c r="Q235" s="45"/>
      <c r="R235" s="103"/>
      <c r="S235" s="69"/>
      <c r="T235" s="47"/>
      <c r="U235" s="45"/>
      <c r="V235" s="46"/>
      <c r="W235" s="46"/>
      <c r="X235" s="46"/>
      <c r="Y235" s="47"/>
      <c r="Z235" s="166"/>
    </row>
    <row r="236" spans="1:27" ht="20.100000000000001" customHeight="1" x14ac:dyDescent="0.15">
      <c r="A236" s="144"/>
      <c r="B236" s="144"/>
      <c r="C236" s="332"/>
      <c r="D236" s="377" t="s">
        <v>254</v>
      </c>
      <c r="E236" s="372"/>
      <c r="F236" s="372"/>
      <c r="G236" s="372"/>
      <c r="H236" s="372"/>
      <c r="I236" s="373"/>
      <c r="J236" s="374"/>
      <c r="K236" s="45"/>
      <c r="L236" s="56"/>
      <c r="M236" s="56"/>
      <c r="N236" s="57"/>
      <c r="O236" s="69"/>
      <c r="P236" s="70"/>
      <c r="Q236" s="45"/>
      <c r="R236" s="103"/>
      <c r="S236" s="69"/>
      <c r="T236" s="47"/>
      <c r="U236" s="45"/>
      <c r="V236" s="46"/>
      <c r="W236" s="46"/>
      <c r="X236" s="46"/>
      <c r="Y236" s="47"/>
      <c r="Z236" s="166"/>
    </row>
    <row r="237" spans="1:27" ht="20.100000000000001" customHeight="1" thickBot="1" x14ac:dyDescent="0.2">
      <c r="A237" s="144"/>
      <c r="B237" s="144"/>
      <c r="C237" s="332"/>
      <c r="D237" s="377" t="s">
        <v>61</v>
      </c>
      <c r="E237" s="372"/>
      <c r="F237" s="372"/>
      <c r="G237" s="372"/>
      <c r="H237" s="372"/>
      <c r="I237" s="373"/>
      <c r="J237" s="374"/>
      <c r="K237" s="60"/>
      <c r="L237" s="84"/>
      <c r="M237" s="84"/>
      <c r="N237" s="85"/>
      <c r="O237" s="48"/>
      <c r="P237" s="49"/>
      <c r="Q237" s="60"/>
      <c r="R237" s="114"/>
      <c r="S237" s="48"/>
      <c r="T237" s="62"/>
      <c r="U237" s="60"/>
      <c r="V237" s="61"/>
      <c r="W237" s="61"/>
      <c r="X237" s="61"/>
      <c r="Y237" s="62"/>
      <c r="Z237" s="166"/>
    </row>
    <row r="238" spans="1:27" ht="20.100000000000001" customHeight="1" thickTop="1" x14ac:dyDescent="0.15">
      <c r="A238" s="144"/>
      <c r="B238" s="144"/>
      <c r="C238" s="332"/>
      <c r="D238" s="378" t="s">
        <v>178</v>
      </c>
      <c r="E238" s="379"/>
      <c r="F238" s="379"/>
      <c r="G238" s="379"/>
      <c r="H238" s="379"/>
      <c r="I238" s="380"/>
      <c r="J238" s="381"/>
      <c r="K238" s="313">
        <f>SUM(K231:N237)</f>
        <v>0</v>
      </c>
      <c r="L238" s="382"/>
      <c r="M238" s="382"/>
      <c r="N238" s="383"/>
      <c r="O238" s="384">
        <f>SUM(O231:P237)</f>
        <v>0</v>
      </c>
      <c r="P238" s="385"/>
      <c r="Q238" s="313">
        <f>SUM(Q231:R237)</f>
        <v>0</v>
      </c>
      <c r="R238" s="386"/>
      <c r="S238" s="384">
        <f>SUM(S231:T237)</f>
        <v>0</v>
      </c>
      <c r="T238" s="315"/>
      <c r="U238" s="313">
        <f>SUM(U231:Y237)</f>
        <v>0</v>
      </c>
      <c r="V238" s="314"/>
      <c r="W238" s="314"/>
      <c r="X238" s="314"/>
      <c r="Y238" s="315"/>
      <c r="Z238" s="166"/>
    </row>
    <row r="239" spans="1:27" ht="20.100000000000001" customHeight="1" x14ac:dyDescent="0.15">
      <c r="A239" s="144"/>
      <c r="B239" s="144"/>
      <c r="C239" s="161"/>
      <c r="D239" s="273"/>
      <c r="E239" s="387" t="str">
        <f>"*1 "&amp;日付例&amp;"　年月日を入力してください。"</f>
        <v>*1 例)2024/4/1、R6/4/1　年月日を入力してください。</v>
      </c>
      <c r="F239" s="388"/>
      <c r="G239" s="388"/>
      <c r="H239" s="388"/>
      <c r="I239" s="388"/>
      <c r="J239" s="388"/>
      <c r="K239" s="389"/>
      <c r="L239" s="390"/>
      <c r="M239" s="390"/>
      <c r="N239" s="390"/>
      <c r="O239" s="389"/>
      <c r="P239" s="390"/>
      <c r="Q239" s="390"/>
      <c r="R239" s="390"/>
      <c r="S239" s="389"/>
      <c r="T239" s="390"/>
      <c r="U239" s="390"/>
      <c r="V239" s="390"/>
      <c r="W239" s="390"/>
      <c r="X239" s="390"/>
      <c r="Y239" s="390"/>
      <c r="Z239" s="166"/>
    </row>
    <row r="240" spans="1:27" ht="20.100000000000001" customHeight="1" x14ac:dyDescent="0.15">
      <c r="A240" s="144"/>
      <c r="B240" s="144"/>
      <c r="C240" s="391"/>
      <c r="D240" s="392"/>
      <c r="E240" s="393"/>
      <c r="F240" s="392"/>
      <c r="G240" s="392"/>
      <c r="H240" s="392"/>
      <c r="I240" s="392"/>
      <c r="J240" s="392"/>
      <c r="K240" s="394"/>
      <c r="L240" s="395"/>
      <c r="M240" s="395"/>
      <c r="N240" s="395"/>
      <c r="O240" s="394"/>
      <c r="P240" s="395"/>
      <c r="Q240" s="395"/>
      <c r="R240" s="395"/>
      <c r="S240" s="394"/>
      <c r="T240" s="395"/>
      <c r="U240" s="395"/>
      <c r="V240" s="395"/>
      <c r="W240" s="395"/>
      <c r="X240" s="395"/>
      <c r="Y240" s="395"/>
      <c r="Z240" s="182"/>
      <c r="AA240" s="178"/>
    </row>
    <row r="241" spans="1:27" ht="20.100000000000001" customHeight="1" x14ac:dyDescent="0.15">
      <c r="A241" s="144"/>
      <c r="B241" s="144"/>
      <c r="C241" s="396"/>
      <c r="D241" s="273"/>
      <c r="E241" s="387"/>
      <c r="F241" s="273"/>
      <c r="G241" s="273"/>
      <c r="H241" s="273"/>
      <c r="I241" s="273"/>
      <c r="J241" s="273"/>
      <c r="K241" s="397"/>
      <c r="L241" s="225"/>
      <c r="M241" s="225"/>
      <c r="N241" s="225"/>
      <c r="O241" s="397"/>
      <c r="P241" s="225"/>
      <c r="Q241" s="225"/>
      <c r="R241" s="225"/>
      <c r="S241" s="397"/>
      <c r="T241" s="225"/>
      <c r="U241" s="225"/>
      <c r="V241" s="225"/>
      <c r="W241" s="225"/>
      <c r="X241" s="225"/>
      <c r="Y241" s="225"/>
      <c r="Z241" s="167"/>
    </row>
    <row r="242" spans="1:27" ht="20.100000000000001" customHeight="1" x14ac:dyDescent="0.15">
      <c r="A242" s="144"/>
      <c r="B242" s="144"/>
      <c r="C242" s="162"/>
      <c r="D242" s="273"/>
      <c r="E242" s="387"/>
      <c r="F242" s="392"/>
      <c r="G242" s="273"/>
      <c r="H242" s="273"/>
      <c r="I242" s="273"/>
      <c r="J242" s="273"/>
      <c r="K242" s="397"/>
      <c r="L242" s="225"/>
      <c r="M242" s="225"/>
      <c r="N242" s="225"/>
      <c r="O242" s="397"/>
      <c r="P242" s="225"/>
      <c r="Q242" s="225"/>
      <c r="R242" s="225"/>
      <c r="S242" s="397"/>
      <c r="T242" s="225"/>
      <c r="U242" s="225"/>
      <c r="V242" s="225"/>
      <c r="W242" s="225"/>
      <c r="X242" s="225"/>
      <c r="Y242" s="225"/>
      <c r="Z242" s="167"/>
    </row>
    <row r="243" spans="1:27" ht="20.100000000000001" customHeight="1" x14ac:dyDescent="0.15">
      <c r="A243" s="144"/>
      <c r="B243" s="144"/>
      <c r="C243" s="154" t="s">
        <v>182</v>
      </c>
      <c r="D243" s="155"/>
      <c r="E243" s="155"/>
      <c r="F243" s="155"/>
      <c r="G243" s="155"/>
      <c r="H243" s="156"/>
      <c r="I243" s="215"/>
      <c r="J243" s="216"/>
      <c r="K243" s="216"/>
      <c r="L243" s="216"/>
      <c r="M243" s="216"/>
      <c r="N243" s="216"/>
      <c r="O243" s="216"/>
      <c r="P243" s="216"/>
      <c r="Q243" s="216"/>
      <c r="R243" s="216"/>
      <c r="S243" s="216"/>
      <c r="T243" s="216"/>
      <c r="U243" s="216"/>
      <c r="V243" s="216"/>
      <c r="W243" s="216"/>
      <c r="X243" s="216"/>
      <c r="Y243" s="216"/>
      <c r="Z243" s="216"/>
    </row>
    <row r="244" spans="1:27" ht="20.100000000000001" customHeight="1" x14ac:dyDescent="0.15">
      <c r="A244" s="144"/>
      <c r="B244" s="144"/>
      <c r="C244" s="157"/>
      <c r="D244" s="162"/>
      <c r="E244" s="329"/>
      <c r="F244" s="158"/>
      <c r="G244" s="158"/>
      <c r="H244" s="158"/>
      <c r="I244" s="167"/>
      <c r="J244" s="167"/>
      <c r="K244" s="167"/>
      <c r="L244" s="167"/>
      <c r="M244" s="167"/>
      <c r="N244" s="167"/>
      <c r="O244" s="167"/>
      <c r="P244" s="167"/>
      <c r="Q244" s="167"/>
      <c r="R244" s="167"/>
      <c r="S244" s="167"/>
      <c r="T244" s="167"/>
      <c r="U244" s="167"/>
      <c r="V244" s="167"/>
      <c r="W244" s="167"/>
      <c r="X244" s="167"/>
      <c r="Y244" s="167"/>
      <c r="Z244" s="166"/>
    </row>
    <row r="245" spans="1:27" ht="30" customHeight="1" x14ac:dyDescent="0.15">
      <c r="A245" s="144"/>
      <c r="B245" s="144"/>
      <c r="C245" s="157"/>
      <c r="D245" s="204" t="s">
        <v>179</v>
      </c>
      <c r="E245" s="204"/>
      <c r="F245" s="204"/>
      <c r="G245" s="204"/>
      <c r="H245" s="204"/>
      <c r="I245" s="204"/>
      <c r="J245" s="204"/>
      <c r="K245" s="204"/>
      <c r="L245" s="204"/>
      <c r="M245" s="204"/>
      <c r="N245" s="204"/>
      <c r="O245" s="204"/>
      <c r="P245" s="204"/>
      <c r="Q245" s="204"/>
      <c r="R245" s="204"/>
      <c r="S245" s="204"/>
      <c r="T245" s="204"/>
      <c r="U245" s="204"/>
      <c r="V245" s="204"/>
      <c r="W245" s="204"/>
      <c r="X245" s="204"/>
      <c r="Y245" s="204"/>
      <c r="Z245" s="398"/>
      <c r="AA245" s="189"/>
    </row>
    <row r="246" spans="1:27" ht="20.100000000000001" customHeight="1" x14ac:dyDescent="0.15">
      <c r="A246" s="144"/>
      <c r="B246" s="144"/>
      <c r="C246" s="344"/>
      <c r="D246" s="399" t="s">
        <v>177</v>
      </c>
      <c r="E246" s="400"/>
      <c r="F246" s="400"/>
      <c r="G246" s="400"/>
      <c r="H246" s="400"/>
      <c r="I246" s="400"/>
      <c r="J246" s="400"/>
      <c r="K246" s="401" t="s">
        <v>14</v>
      </c>
      <c r="L246" s="402"/>
      <c r="M246" s="403"/>
      <c r="N246" s="404"/>
      <c r="O246" s="405" t="s">
        <v>227</v>
      </c>
      <c r="P246" s="406"/>
      <c r="Q246" s="406"/>
      <c r="R246" s="407"/>
      <c r="S246" s="408" t="s">
        <v>14</v>
      </c>
      <c r="Z246" s="210"/>
    </row>
    <row r="247" spans="1:27" ht="20.100000000000001" customHeight="1" x14ac:dyDescent="0.15">
      <c r="A247" s="144"/>
      <c r="B247" s="144"/>
      <c r="C247" s="344"/>
      <c r="D247" s="409" t="s">
        <v>62</v>
      </c>
      <c r="E247" s="410"/>
      <c r="F247" s="410"/>
      <c r="G247" s="410"/>
      <c r="H247" s="410"/>
      <c r="I247" s="410"/>
      <c r="J247" s="410"/>
      <c r="K247" s="115"/>
      <c r="L247" s="116"/>
      <c r="M247" s="117"/>
      <c r="N247" s="404"/>
      <c r="O247" s="411" t="s">
        <v>241</v>
      </c>
      <c r="P247" s="412" t="s">
        <v>242</v>
      </c>
      <c r="Q247" s="412"/>
      <c r="R247" s="413"/>
      <c r="S247" s="10"/>
      <c r="Z247" s="210"/>
    </row>
    <row r="248" spans="1:27" ht="20.100000000000001" customHeight="1" x14ac:dyDescent="0.15">
      <c r="A248" s="144"/>
      <c r="B248" s="144"/>
      <c r="C248" s="344"/>
      <c r="D248" s="414" t="s">
        <v>63</v>
      </c>
      <c r="E248" s="415"/>
      <c r="F248" s="415"/>
      <c r="G248" s="415"/>
      <c r="H248" s="415"/>
      <c r="I248" s="415"/>
      <c r="J248" s="415"/>
      <c r="K248" s="29"/>
      <c r="L248" s="30"/>
      <c r="M248" s="31"/>
      <c r="N248" s="404"/>
      <c r="O248" s="416"/>
      <c r="P248" s="417" t="s">
        <v>243</v>
      </c>
      <c r="Q248" s="417"/>
      <c r="R248" s="418"/>
      <c r="S248" s="11"/>
      <c r="Z248" s="210"/>
    </row>
    <row r="249" spans="1:27" ht="20.100000000000001" customHeight="1" x14ac:dyDescent="0.15">
      <c r="A249" s="144"/>
      <c r="B249" s="144"/>
      <c r="C249" s="344"/>
      <c r="D249" s="414" t="s">
        <v>6</v>
      </c>
      <c r="E249" s="415"/>
      <c r="F249" s="415"/>
      <c r="G249" s="415"/>
      <c r="H249" s="415"/>
      <c r="I249" s="415"/>
      <c r="J249" s="415"/>
      <c r="K249" s="29"/>
      <c r="L249" s="30"/>
      <c r="M249" s="31"/>
      <c r="N249" s="404"/>
      <c r="O249" s="416"/>
      <c r="P249" s="417" t="s">
        <v>244</v>
      </c>
      <c r="Q249" s="417"/>
      <c r="R249" s="418"/>
      <c r="S249" s="11"/>
      <c r="Z249" s="210"/>
    </row>
    <row r="250" spans="1:27" ht="20.100000000000001" customHeight="1" x14ac:dyDescent="0.15">
      <c r="A250" s="144"/>
      <c r="B250" s="144"/>
      <c r="C250" s="344"/>
      <c r="D250" s="414" t="s">
        <v>7</v>
      </c>
      <c r="E250" s="415"/>
      <c r="F250" s="415"/>
      <c r="G250" s="415"/>
      <c r="H250" s="415"/>
      <c r="I250" s="415"/>
      <c r="J250" s="415"/>
      <c r="K250" s="29"/>
      <c r="L250" s="30"/>
      <c r="M250" s="31"/>
      <c r="N250" s="404"/>
      <c r="O250" s="416"/>
      <c r="P250" s="417" t="s">
        <v>245</v>
      </c>
      <c r="Q250" s="417"/>
      <c r="R250" s="418"/>
      <c r="S250" s="11"/>
      <c r="Z250" s="210"/>
    </row>
    <row r="251" spans="1:27" ht="20.100000000000001" customHeight="1" x14ac:dyDescent="0.15">
      <c r="A251" s="144"/>
      <c r="B251" s="144"/>
      <c r="C251" s="344"/>
      <c r="D251" s="414" t="s">
        <v>8</v>
      </c>
      <c r="E251" s="415"/>
      <c r="F251" s="415"/>
      <c r="G251" s="415"/>
      <c r="H251" s="415"/>
      <c r="I251" s="415"/>
      <c r="J251" s="415"/>
      <c r="K251" s="29"/>
      <c r="L251" s="30"/>
      <c r="M251" s="31"/>
      <c r="N251" s="404"/>
      <c r="O251" s="416"/>
      <c r="P251" s="417" t="s">
        <v>246</v>
      </c>
      <c r="Q251" s="417"/>
      <c r="R251" s="418"/>
      <c r="S251" s="11"/>
      <c r="Z251" s="210"/>
    </row>
    <row r="252" spans="1:27" ht="20.100000000000001" customHeight="1" x14ac:dyDescent="0.15">
      <c r="A252" s="144"/>
      <c r="B252" s="144"/>
      <c r="C252" s="344"/>
      <c r="D252" s="414" t="s">
        <v>64</v>
      </c>
      <c r="E252" s="415"/>
      <c r="F252" s="415"/>
      <c r="G252" s="415"/>
      <c r="H252" s="415"/>
      <c r="I252" s="415"/>
      <c r="J252" s="415"/>
      <c r="K252" s="29"/>
      <c r="L252" s="30"/>
      <c r="M252" s="31"/>
      <c r="N252" s="404"/>
      <c r="O252" s="416"/>
      <c r="P252" s="417" t="s">
        <v>247</v>
      </c>
      <c r="Q252" s="417"/>
      <c r="R252" s="418"/>
      <c r="S252" s="11"/>
      <c r="Z252" s="210"/>
    </row>
    <row r="253" spans="1:27" ht="20.100000000000001" customHeight="1" x14ac:dyDescent="0.15">
      <c r="A253" s="144"/>
      <c r="B253" s="144"/>
      <c r="C253" s="344"/>
      <c r="D253" s="414" t="s">
        <v>65</v>
      </c>
      <c r="E253" s="415"/>
      <c r="F253" s="415"/>
      <c r="G253" s="415"/>
      <c r="H253" s="415"/>
      <c r="I253" s="415"/>
      <c r="J253" s="415"/>
      <c r="K253" s="29"/>
      <c r="L253" s="30"/>
      <c r="M253" s="31"/>
      <c r="N253" s="404"/>
      <c r="O253" s="416"/>
      <c r="P253" s="417" t="s">
        <v>248</v>
      </c>
      <c r="Q253" s="417"/>
      <c r="R253" s="418"/>
      <c r="S253" s="11"/>
      <c r="Z253" s="210"/>
    </row>
    <row r="254" spans="1:27" ht="20.100000000000001" customHeight="1" x14ac:dyDescent="0.15">
      <c r="A254" s="144"/>
      <c r="B254" s="144"/>
      <c r="C254" s="344"/>
      <c r="D254" s="414" t="s">
        <v>66</v>
      </c>
      <c r="E254" s="415"/>
      <c r="F254" s="415"/>
      <c r="G254" s="415"/>
      <c r="H254" s="415"/>
      <c r="I254" s="415"/>
      <c r="J254" s="415"/>
      <c r="K254" s="29"/>
      <c r="L254" s="30"/>
      <c r="M254" s="31"/>
      <c r="N254" s="404"/>
      <c r="O254" s="419"/>
      <c r="P254" s="417" t="s">
        <v>249</v>
      </c>
      <c r="Q254" s="417"/>
      <c r="R254" s="418"/>
      <c r="S254" s="11"/>
      <c r="Z254" s="210"/>
    </row>
    <row r="255" spans="1:27" ht="20.100000000000001" customHeight="1" x14ac:dyDescent="0.15">
      <c r="A255" s="144"/>
      <c r="B255" s="144"/>
      <c r="C255" s="344"/>
      <c r="D255" s="414" t="s">
        <v>9</v>
      </c>
      <c r="E255" s="415"/>
      <c r="F255" s="415"/>
      <c r="G255" s="415"/>
      <c r="H255" s="415"/>
      <c r="I255" s="415"/>
      <c r="J255" s="415"/>
      <c r="K255" s="29"/>
      <c r="L255" s="30"/>
      <c r="M255" s="31"/>
      <c r="N255" s="404"/>
      <c r="O255" s="26"/>
      <c r="P255" s="32"/>
      <c r="Q255" s="32"/>
      <c r="R255" s="33"/>
      <c r="S255" s="11"/>
      <c r="Z255" s="210"/>
    </row>
    <row r="256" spans="1:27" ht="20.100000000000001" customHeight="1" x14ac:dyDescent="0.15">
      <c r="A256" s="144"/>
      <c r="B256" s="144"/>
      <c r="C256" s="344"/>
      <c r="D256" s="414" t="s">
        <v>10</v>
      </c>
      <c r="E256" s="415"/>
      <c r="F256" s="415"/>
      <c r="G256" s="415"/>
      <c r="H256" s="415"/>
      <c r="I256" s="415"/>
      <c r="J256" s="415"/>
      <c r="K256" s="29"/>
      <c r="L256" s="30"/>
      <c r="M256" s="31"/>
      <c r="N256" s="404"/>
      <c r="O256" s="26"/>
      <c r="P256" s="32"/>
      <c r="Q256" s="32"/>
      <c r="R256" s="33"/>
      <c r="S256" s="11"/>
      <c r="Z256" s="210"/>
    </row>
    <row r="257" spans="1:26" ht="20.100000000000001" customHeight="1" x14ac:dyDescent="0.15">
      <c r="A257" s="144"/>
      <c r="B257" s="144"/>
      <c r="C257" s="344"/>
      <c r="D257" s="414" t="s">
        <v>67</v>
      </c>
      <c r="E257" s="415"/>
      <c r="F257" s="415"/>
      <c r="G257" s="415"/>
      <c r="H257" s="415"/>
      <c r="I257" s="415"/>
      <c r="J257" s="415"/>
      <c r="K257" s="29"/>
      <c r="L257" s="30"/>
      <c r="M257" s="31"/>
      <c r="N257" s="404"/>
      <c r="O257" s="26"/>
      <c r="P257" s="32"/>
      <c r="Q257" s="32"/>
      <c r="R257" s="33"/>
      <c r="S257" s="11"/>
      <c r="Z257" s="210"/>
    </row>
    <row r="258" spans="1:26" ht="20.100000000000001" customHeight="1" x14ac:dyDescent="0.15">
      <c r="A258" s="144"/>
      <c r="B258" s="144"/>
      <c r="C258" s="344"/>
      <c r="D258" s="414" t="s">
        <v>68</v>
      </c>
      <c r="E258" s="415"/>
      <c r="F258" s="415"/>
      <c r="G258" s="415"/>
      <c r="H258" s="415"/>
      <c r="I258" s="415"/>
      <c r="J258" s="415"/>
      <c r="K258" s="29"/>
      <c r="L258" s="30"/>
      <c r="M258" s="31"/>
      <c r="N258" s="404"/>
      <c r="O258" s="26"/>
      <c r="P258" s="32"/>
      <c r="Q258" s="32"/>
      <c r="R258" s="33"/>
      <c r="S258" s="11"/>
      <c r="Z258" s="210"/>
    </row>
    <row r="259" spans="1:26" ht="20.100000000000001" customHeight="1" x14ac:dyDescent="0.15">
      <c r="A259" s="144"/>
      <c r="B259" s="144"/>
      <c r="C259" s="344"/>
      <c r="D259" s="414" t="s">
        <v>5</v>
      </c>
      <c r="E259" s="415"/>
      <c r="F259" s="415"/>
      <c r="G259" s="415"/>
      <c r="H259" s="415"/>
      <c r="I259" s="415"/>
      <c r="J259" s="415"/>
      <c r="K259" s="29"/>
      <c r="L259" s="30"/>
      <c r="M259" s="31"/>
      <c r="N259" s="404"/>
      <c r="O259" s="26"/>
      <c r="P259" s="32"/>
      <c r="Q259" s="32"/>
      <c r="R259" s="33"/>
      <c r="S259" s="11"/>
      <c r="Z259" s="210"/>
    </row>
    <row r="260" spans="1:26" ht="20.100000000000001" customHeight="1" x14ac:dyDescent="0.15">
      <c r="A260" s="144"/>
      <c r="B260" s="144"/>
      <c r="C260" s="344"/>
      <c r="D260" s="414" t="s">
        <v>69</v>
      </c>
      <c r="E260" s="415"/>
      <c r="F260" s="415"/>
      <c r="G260" s="415"/>
      <c r="H260" s="415"/>
      <c r="I260" s="415"/>
      <c r="J260" s="415"/>
      <c r="K260" s="29"/>
      <c r="L260" s="30"/>
      <c r="M260" s="31"/>
      <c r="N260" s="404"/>
      <c r="O260" s="26"/>
      <c r="P260" s="32"/>
      <c r="Q260" s="32"/>
      <c r="R260" s="33"/>
      <c r="S260" s="11"/>
      <c r="Z260" s="210"/>
    </row>
    <row r="261" spans="1:26" ht="20.100000000000001" customHeight="1" x14ac:dyDescent="0.15">
      <c r="A261" s="144"/>
      <c r="B261" s="144"/>
      <c r="C261" s="344"/>
      <c r="D261" s="414" t="s">
        <v>51</v>
      </c>
      <c r="E261" s="415"/>
      <c r="F261" s="415"/>
      <c r="G261" s="415"/>
      <c r="H261" s="415"/>
      <c r="I261" s="415"/>
      <c r="J261" s="415"/>
      <c r="K261" s="29"/>
      <c r="L261" s="30"/>
      <c r="M261" s="31"/>
      <c r="N261" s="404"/>
      <c r="O261" s="26"/>
      <c r="P261" s="32"/>
      <c r="Q261" s="32"/>
      <c r="R261" s="33"/>
      <c r="S261" s="11"/>
      <c r="Z261" s="210"/>
    </row>
    <row r="262" spans="1:26" ht="20.100000000000001" customHeight="1" x14ac:dyDescent="0.15">
      <c r="A262" s="144"/>
      <c r="B262" s="144"/>
      <c r="C262" s="344"/>
      <c r="D262" s="414" t="s">
        <v>52</v>
      </c>
      <c r="E262" s="415"/>
      <c r="F262" s="415"/>
      <c r="G262" s="415"/>
      <c r="H262" s="415"/>
      <c r="I262" s="415"/>
      <c r="J262" s="415"/>
      <c r="K262" s="29"/>
      <c r="L262" s="30"/>
      <c r="M262" s="31"/>
      <c r="N262" s="404"/>
      <c r="O262" s="26"/>
      <c r="P262" s="32"/>
      <c r="Q262" s="32"/>
      <c r="R262" s="33"/>
      <c r="S262" s="11"/>
      <c r="Z262" s="210"/>
    </row>
    <row r="263" spans="1:26" ht="20.100000000000001" customHeight="1" x14ac:dyDescent="0.15">
      <c r="A263" s="144"/>
      <c r="B263" s="144"/>
      <c r="C263" s="344"/>
      <c r="D263" s="414" t="s">
        <v>70</v>
      </c>
      <c r="E263" s="415"/>
      <c r="F263" s="415"/>
      <c r="G263" s="415"/>
      <c r="H263" s="415"/>
      <c r="I263" s="415"/>
      <c r="J263" s="415"/>
      <c r="K263" s="29"/>
      <c r="L263" s="30"/>
      <c r="M263" s="31"/>
      <c r="N263" s="404"/>
      <c r="O263" s="26"/>
      <c r="P263" s="27"/>
      <c r="Q263" s="27"/>
      <c r="R263" s="28"/>
      <c r="S263" s="11"/>
      <c r="Z263" s="210"/>
    </row>
    <row r="264" spans="1:26" ht="20.100000000000001" customHeight="1" x14ac:dyDescent="0.15">
      <c r="A264" s="144"/>
      <c r="B264" s="144"/>
      <c r="C264" s="344"/>
      <c r="D264" s="420" t="s">
        <v>71</v>
      </c>
      <c r="E264" s="415" t="s">
        <v>72</v>
      </c>
      <c r="F264" s="415"/>
      <c r="G264" s="415"/>
      <c r="H264" s="415"/>
      <c r="I264" s="415"/>
      <c r="J264" s="415"/>
      <c r="K264" s="29"/>
      <c r="L264" s="30"/>
      <c r="M264" s="31"/>
      <c r="N264" s="404"/>
      <c r="O264" s="26"/>
      <c r="P264" s="27"/>
      <c r="Q264" s="27"/>
      <c r="R264" s="28"/>
      <c r="S264" s="11"/>
      <c r="Z264" s="210"/>
    </row>
    <row r="265" spans="1:26" ht="20.100000000000001" customHeight="1" x14ac:dyDescent="0.15">
      <c r="A265" s="144"/>
      <c r="B265" s="144"/>
      <c r="C265" s="344"/>
      <c r="D265" s="420"/>
      <c r="E265" s="415" t="s">
        <v>73</v>
      </c>
      <c r="F265" s="415"/>
      <c r="G265" s="415"/>
      <c r="H265" s="415"/>
      <c r="I265" s="415"/>
      <c r="J265" s="415"/>
      <c r="K265" s="29"/>
      <c r="L265" s="30"/>
      <c r="M265" s="31"/>
      <c r="N265" s="404"/>
      <c r="O265" s="26"/>
      <c r="P265" s="27"/>
      <c r="Q265" s="27"/>
      <c r="R265" s="28"/>
      <c r="S265" s="11"/>
      <c r="Z265" s="210"/>
    </row>
    <row r="266" spans="1:26" ht="20.100000000000001" customHeight="1" x14ac:dyDescent="0.15">
      <c r="A266" s="144"/>
      <c r="B266" s="144"/>
      <c r="C266" s="344"/>
      <c r="D266" s="420"/>
      <c r="E266" s="415" t="s">
        <v>74</v>
      </c>
      <c r="F266" s="415"/>
      <c r="G266" s="415"/>
      <c r="H266" s="415"/>
      <c r="I266" s="415"/>
      <c r="J266" s="415"/>
      <c r="K266" s="29"/>
      <c r="L266" s="30"/>
      <c r="M266" s="31"/>
      <c r="N266" s="404"/>
      <c r="O266" s="26"/>
      <c r="P266" s="27"/>
      <c r="Q266" s="27"/>
      <c r="R266" s="28"/>
      <c r="S266" s="11"/>
      <c r="Z266" s="210"/>
    </row>
    <row r="267" spans="1:26" ht="20.100000000000001" customHeight="1" x14ac:dyDescent="0.15">
      <c r="A267" s="144"/>
      <c r="B267" s="144"/>
      <c r="C267" s="344"/>
      <c r="D267" s="420"/>
      <c r="E267" s="415" t="s">
        <v>75</v>
      </c>
      <c r="F267" s="415"/>
      <c r="G267" s="415"/>
      <c r="H267" s="415"/>
      <c r="I267" s="415"/>
      <c r="J267" s="415"/>
      <c r="K267" s="29"/>
      <c r="L267" s="30"/>
      <c r="M267" s="31"/>
      <c r="N267" s="404"/>
      <c r="O267" s="26"/>
      <c r="P267" s="27"/>
      <c r="Q267" s="27"/>
      <c r="R267" s="28"/>
      <c r="S267" s="11"/>
      <c r="Z267" s="210"/>
    </row>
    <row r="268" spans="1:26" ht="20.100000000000001" customHeight="1" x14ac:dyDescent="0.15">
      <c r="A268" s="144"/>
      <c r="B268" s="144"/>
      <c r="C268" s="344"/>
      <c r="D268" s="420"/>
      <c r="E268" s="415" t="s">
        <v>76</v>
      </c>
      <c r="F268" s="415"/>
      <c r="G268" s="415"/>
      <c r="H268" s="415"/>
      <c r="I268" s="415"/>
      <c r="J268" s="415"/>
      <c r="K268" s="29"/>
      <c r="L268" s="30"/>
      <c r="M268" s="31"/>
      <c r="N268" s="404"/>
      <c r="O268" s="26"/>
      <c r="P268" s="27"/>
      <c r="Q268" s="27"/>
      <c r="R268" s="28"/>
      <c r="S268" s="11"/>
      <c r="Z268" s="210"/>
    </row>
    <row r="269" spans="1:26" ht="20.100000000000001" customHeight="1" x14ac:dyDescent="0.15">
      <c r="A269" s="144"/>
      <c r="B269" s="144"/>
      <c r="C269" s="344"/>
      <c r="D269" s="420"/>
      <c r="E269" s="415" t="s">
        <v>77</v>
      </c>
      <c r="F269" s="415"/>
      <c r="G269" s="415"/>
      <c r="H269" s="415"/>
      <c r="I269" s="415"/>
      <c r="J269" s="415"/>
      <c r="K269" s="29"/>
      <c r="L269" s="30"/>
      <c r="M269" s="31"/>
      <c r="N269" s="404"/>
      <c r="O269" s="26"/>
      <c r="P269" s="27"/>
      <c r="Q269" s="27"/>
      <c r="R269" s="28"/>
      <c r="S269" s="11"/>
      <c r="Z269" s="210"/>
    </row>
    <row r="270" spans="1:26" ht="20.100000000000001" customHeight="1" x14ac:dyDescent="0.15">
      <c r="A270" s="144"/>
      <c r="B270" s="144"/>
      <c r="C270" s="344"/>
      <c r="D270" s="420"/>
      <c r="E270" s="415" t="s">
        <v>78</v>
      </c>
      <c r="F270" s="415"/>
      <c r="G270" s="415"/>
      <c r="H270" s="415"/>
      <c r="I270" s="415"/>
      <c r="J270" s="415"/>
      <c r="K270" s="29"/>
      <c r="L270" s="30"/>
      <c r="M270" s="31"/>
      <c r="N270" s="404"/>
      <c r="O270" s="26"/>
      <c r="P270" s="27"/>
      <c r="Q270" s="27"/>
      <c r="R270" s="28"/>
      <c r="S270" s="11"/>
      <c r="Z270" s="210"/>
    </row>
    <row r="271" spans="1:26" ht="20.100000000000001" customHeight="1" x14ac:dyDescent="0.15">
      <c r="A271" s="144"/>
      <c r="B271" s="144"/>
      <c r="C271" s="344"/>
      <c r="D271" s="420"/>
      <c r="E271" s="415" t="s">
        <v>59</v>
      </c>
      <c r="F271" s="415"/>
      <c r="G271" s="415"/>
      <c r="H271" s="415"/>
      <c r="I271" s="415"/>
      <c r="J271" s="415"/>
      <c r="K271" s="29"/>
      <c r="L271" s="30"/>
      <c r="M271" s="31"/>
      <c r="N271" s="404"/>
      <c r="O271" s="26"/>
      <c r="P271" s="27"/>
      <c r="Q271" s="27"/>
      <c r="R271" s="28"/>
      <c r="S271" s="11"/>
      <c r="Z271" s="210"/>
    </row>
    <row r="272" spans="1:26" ht="20.100000000000001" customHeight="1" x14ac:dyDescent="0.15">
      <c r="A272" s="144"/>
      <c r="B272" s="144"/>
      <c r="C272" s="344"/>
      <c r="D272" s="421"/>
      <c r="E272" s="123"/>
      <c r="F272" s="41"/>
      <c r="G272" s="41"/>
      <c r="H272" s="41"/>
      <c r="I272" s="41"/>
      <c r="J272" s="42"/>
      <c r="K272" s="124"/>
      <c r="L272" s="125"/>
      <c r="M272" s="126"/>
      <c r="N272" s="404"/>
      <c r="O272" s="40"/>
      <c r="P272" s="41"/>
      <c r="Q272" s="41"/>
      <c r="R272" s="42"/>
      <c r="S272" s="12"/>
      <c r="Z272" s="210"/>
    </row>
    <row r="273" spans="1:27" ht="20.100000000000001" customHeight="1" x14ac:dyDescent="0.15">
      <c r="A273" s="144"/>
      <c r="B273" s="144"/>
      <c r="C273" s="157"/>
      <c r="K273" s="422"/>
      <c r="L273" s="422"/>
      <c r="M273" s="422"/>
      <c r="Z273" s="210"/>
    </row>
    <row r="274" spans="1:27" ht="20.100000000000001" customHeight="1" x14ac:dyDescent="0.15">
      <c r="A274" s="144"/>
      <c r="B274" s="144"/>
      <c r="C274" s="391"/>
      <c r="D274" s="392"/>
      <c r="E274" s="393"/>
      <c r="F274" s="392"/>
      <c r="G274" s="392"/>
      <c r="H274" s="392"/>
      <c r="I274" s="392"/>
      <c r="J274" s="392"/>
      <c r="K274" s="394"/>
      <c r="L274" s="395"/>
      <c r="M274" s="395"/>
      <c r="N274" s="395"/>
      <c r="O274" s="394"/>
      <c r="P274" s="395"/>
      <c r="Q274" s="395"/>
      <c r="R274" s="395"/>
      <c r="S274" s="394"/>
      <c r="T274" s="395"/>
      <c r="U274" s="395"/>
      <c r="V274" s="395"/>
      <c r="W274" s="395"/>
      <c r="X274" s="395"/>
      <c r="Y274" s="395"/>
      <c r="Z274" s="182"/>
      <c r="AA274" s="178"/>
    </row>
    <row r="275" spans="1:27" ht="20.100000000000001" customHeight="1" x14ac:dyDescent="0.15">
      <c r="A275" s="144"/>
      <c r="B275" s="144"/>
      <c r="C275" s="396"/>
      <c r="D275" s="273"/>
      <c r="E275" s="423"/>
      <c r="F275" s="388"/>
      <c r="G275" s="388"/>
      <c r="H275" s="388"/>
      <c r="I275" s="388"/>
      <c r="J275" s="273"/>
      <c r="K275" s="397"/>
      <c r="L275" s="225"/>
      <c r="M275" s="225"/>
      <c r="N275" s="225"/>
      <c r="O275" s="397"/>
      <c r="P275" s="225"/>
      <c r="Q275" s="225"/>
      <c r="R275" s="225"/>
      <c r="S275" s="397"/>
      <c r="T275" s="225"/>
      <c r="U275" s="225"/>
      <c r="V275" s="225"/>
      <c r="W275" s="225"/>
      <c r="X275" s="225"/>
      <c r="Y275" s="225"/>
      <c r="Z275" s="167"/>
    </row>
    <row r="276" spans="1:27" ht="20.100000000000001" customHeight="1" x14ac:dyDescent="0.15">
      <c r="A276" s="144"/>
      <c r="B276" s="144"/>
      <c r="C276" s="158"/>
    </row>
    <row r="277" spans="1:27" ht="20.100000000000001" customHeight="1" x14ac:dyDescent="0.15">
      <c r="A277" s="144"/>
      <c r="B277" s="144"/>
      <c r="C277" s="154" t="s">
        <v>183</v>
      </c>
      <c r="D277" s="155"/>
      <c r="E277" s="155"/>
      <c r="F277" s="155"/>
      <c r="G277" s="155"/>
      <c r="H277" s="156"/>
    </row>
    <row r="278" spans="1:27" ht="20.100000000000001" customHeight="1" x14ac:dyDescent="0.15">
      <c r="A278" s="144"/>
      <c r="B278" s="144"/>
      <c r="C278" s="157"/>
      <c r="D278" s="158"/>
      <c r="E278" s="158"/>
      <c r="F278" s="158"/>
      <c r="G278" s="158"/>
      <c r="H278" s="158"/>
      <c r="I278" s="159"/>
      <c r="J278" s="159"/>
      <c r="K278" s="159"/>
      <c r="L278" s="159"/>
      <c r="M278" s="159"/>
      <c r="N278" s="159"/>
      <c r="O278" s="159"/>
      <c r="P278" s="159"/>
      <c r="Q278" s="159"/>
      <c r="R278" s="159"/>
      <c r="S278" s="159"/>
      <c r="T278" s="159"/>
      <c r="U278" s="159"/>
      <c r="V278" s="159"/>
      <c r="W278" s="159"/>
      <c r="X278" s="159"/>
      <c r="Y278" s="159"/>
      <c r="Z278" s="160"/>
    </row>
    <row r="279" spans="1:27" ht="20.100000000000001" customHeight="1" x14ac:dyDescent="0.15">
      <c r="A279" s="144"/>
      <c r="B279" s="144"/>
      <c r="C279" s="157"/>
      <c r="D279" s="162">
        <v>1</v>
      </c>
      <c r="E279" s="329" t="s">
        <v>11</v>
      </c>
      <c r="F279" s="329"/>
      <c r="G279" s="329"/>
      <c r="H279" s="329"/>
      <c r="I279" s="79"/>
      <c r="J279" s="79"/>
      <c r="K279" s="79"/>
      <c r="L279" s="79"/>
      <c r="M279" s="79"/>
      <c r="N279" s="424"/>
      <c r="O279" s="424"/>
      <c r="P279" s="424"/>
      <c r="Q279" s="424"/>
      <c r="R279" s="424"/>
      <c r="S279" s="424"/>
      <c r="T279" s="424"/>
      <c r="U279" s="424"/>
      <c r="V279" s="424"/>
      <c r="W279" s="424"/>
      <c r="X279" s="424"/>
      <c r="Y279" s="424"/>
      <c r="Z279" s="425"/>
      <c r="AA279" s="424"/>
    </row>
    <row r="280" spans="1:27" ht="20.100000000000001" customHeight="1" x14ac:dyDescent="0.15">
      <c r="A280" s="144"/>
      <c r="B280" s="144"/>
      <c r="C280" s="157"/>
      <c r="D280" s="162"/>
      <c r="E280" s="426"/>
      <c r="F280" s="426"/>
      <c r="G280" s="426"/>
      <c r="H280" s="426"/>
      <c r="I280" s="173"/>
      <c r="J280" s="427" t="s">
        <v>219</v>
      </c>
      <c r="K280" s="387"/>
      <c r="L280" s="387"/>
      <c r="M280" s="387"/>
      <c r="N280" s="387"/>
      <c r="O280" s="387"/>
      <c r="P280" s="387"/>
      <c r="Q280" s="387"/>
      <c r="R280" s="387"/>
      <c r="S280" s="387"/>
      <c r="T280" s="387"/>
      <c r="U280" s="387"/>
      <c r="V280" s="387"/>
      <c r="W280" s="387"/>
      <c r="X280" s="387"/>
      <c r="Y280" s="387"/>
      <c r="Z280" s="428"/>
      <c r="AA280" s="387"/>
    </row>
    <row r="281" spans="1:27" ht="20.100000000000001" customHeight="1" x14ac:dyDescent="0.15">
      <c r="A281" s="144"/>
      <c r="B281" s="144"/>
      <c r="C281" s="157"/>
      <c r="D281" s="162">
        <v>2</v>
      </c>
      <c r="E281" s="424" t="s">
        <v>12</v>
      </c>
      <c r="F281" s="424"/>
      <c r="G281" s="424"/>
      <c r="H281" s="424"/>
      <c r="I281" s="79"/>
      <c r="J281" s="79"/>
      <c r="K281" s="95"/>
      <c r="L281" s="79"/>
      <c r="M281" s="79"/>
      <c r="N281" s="187"/>
      <c r="O281" s="187"/>
      <c r="P281" s="187"/>
      <c r="Q281" s="187"/>
      <c r="R281" s="187"/>
      <c r="S281" s="187"/>
      <c r="T281" s="187"/>
      <c r="U281" s="187"/>
      <c r="V281" s="187"/>
      <c r="W281" s="187"/>
      <c r="X281" s="187"/>
      <c r="Y281" s="187"/>
      <c r="Z281" s="172"/>
      <c r="AA281" s="187"/>
    </row>
    <row r="282" spans="1:27" ht="20.100000000000001" customHeight="1" x14ac:dyDescent="0.15">
      <c r="A282" s="144"/>
      <c r="B282" s="144"/>
      <c r="C282" s="157"/>
      <c r="D282" s="162"/>
      <c r="E282" s="426"/>
      <c r="F282" s="426"/>
      <c r="G282" s="426"/>
      <c r="H282" s="426"/>
      <c r="I282" s="429"/>
      <c r="J282" s="427" t="s">
        <v>220</v>
      </c>
      <c r="K282" s="387"/>
      <c r="L282" s="387"/>
      <c r="M282" s="387"/>
      <c r="N282" s="387"/>
      <c r="O282" s="387"/>
      <c r="P282" s="387"/>
      <c r="Q282" s="387"/>
      <c r="R282" s="387"/>
      <c r="S282" s="387"/>
      <c r="T282" s="387"/>
      <c r="U282" s="387"/>
      <c r="V282" s="387"/>
      <c r="W282" s="387"/>
      <c r="X282" s="387"/>
      <c r="Y282" s="387"/>
      <c r="Z282" s="428"/>
      <c r="AA282" s="387"/>
    </row>
    <row r="283" spans="1:27" ht="20.100000000000001" customHeight="1" x14ac:dyDescent="0.15">
      <c r="A283" s="144"/>
      <c r="B283" s="144"/>
      <c r="C283" s="157"/>
      <c r="D283" s="162">
        <v>3</v>
      </c>
      <c r="E283" s="424" t="s">
        <v>31</v>
      </c>
      <c r="F283" s="424"/>
      <c r="G283" s="424"/>
      <c r="I283" s="429"/>
      <c r="J283" s="387"/>
      <c r="K283" s="387"/>
      <c r="L283" s="387"/>
      <c r="M283" s="387"/>
      <c r="N283" s="387"/>
      <c r="O283" s="387"/>
      <c r="P283" s="387"/>
      <c r="Q283" s="387"/>
      <c r="R283" s="387"/>
      <c r="S283" s="387"/>
      <c r="T283" s="387"/>
      <c r="U283" s="387"/>
      <c r="V283" s="387"/>
      <c r="W283" s="387"/>
      <c r="X283" s="387"/>
      <c r="Y283" s="387"/>
      <c r="Z283" s="428"/>
      <c r="AA283" s="387"/>
    </row>
    <row r="284" spans="1:27" ht="30" customHeight="1" x14ac:dyDescent="0.15">
      <c r="A284" s="144"/>
      <c r="B284" s="144"/>
      <c r="C284" s="157"/>
      <c r="E284" s="204" t="s">
        <v>228</v>
      </c>
      <c r="F284" s="204"/>
      <c r="G284" s="204"/>
      <c r="H284" s="204"/>
      <c r="I284" s="204"/>
      <c r="J284" s="204"/>
      <c r="K284" s="204"/>
      <c r="L284" s="204"/>
      <c r="M284" s="204"/>
      <c r="N284" s="204"/>
      <c r="O284" s="204"/>
      <c r="P284" s="204"/>
      <c r="Q284" s="204"/>
      <c r="R284" s="204"/>
      <c r="S284" s="204"/>
      <c r="T284" s="204"/>
      <c r="U284" s="204"/>
      <c r="V284" s="204"/>
      <c r="W284" s="204"/>
      <c r="X284" s="204"/>
      <c r="Y284" s="204"/>
      <c r="Z284" s="430"/>
      <c r="AA284" s="167"/>
    </row>
    <row r="285" spans="1:27" ht="30" customHeight="1" x14ac:dyDescent="0.15">
      <c r="A285" s="144"/>
      <c r="B285" s="144"/>
      <c r="C285" s="157"/>
      <c r="D285" s="210"/>
      <c r="E285" s="431" t="s">
        <v>32</v>
      </c>
      <c r="F285" s="432"/>
      <c r="G285" s="432"/>
      <c r="H285" s="432"/>
      <c r="I285" s="433" t="s">
        <v>80</v>
      </c>
      <c r="J285" s="432"/>
      <c r="K285" s="432"/>
      <c r="L285" s="432"/>
      <c r="M285" s="434"/>
      <c r="N285" s="435" t="str">
        <f>"登録年月日
"&amp;日付例</f>
        <v>登録年月日
例)2024/4/1、R6/4/1</v>
      </c>
      <c r="O285" s="435"/>
      <c r="P285" s="435"/>
      <c r="Q285" s="435"/>
      <c r="R285" s="436"/>
      <c r="Z285" s="210"/>
      <c r="AA285" s="167"/>
    </row>
    <row r="286" spans="1:27" ht="20.100000000000001" customHeight="1" x14ac:dyDescent="0.15">
      <c r="A286" s="144"/>
      <c r="B286" s="144"/>
      <c r="C286" s="157"/>
      <c r="D286" s="210"/>
      <c r="E286" s="240" t="s">
        <v>33</v>
      </c>
      <c r="F286" s="241"/>
      <c r="G286" s="241"/>
      <c r="H286" s="241"/>
      <c r="I286" s="34"/>
      <c r="J286" s="35"/>
      <c r="K286" s="35"/>
      <c r="L286" s="35"/>
      <c r="M286" s="36"/>
      <c r="N286" s="118"/>
      <c r="O286" s="119"/>
      <c r="P286" s="119"/>
      <c r="Q286" s="119"/>
      <c r="R286" s="120"/>
      <c r="Z286" s="210"/>
      <c r="AA286" s="167"/>
    </row>
    <row r="287" spans="1:27" ht="20.100000000000001" customHeight="1" x14ac:dyDescent="0.15">
      <c r="A287" s="144"/>
      <c r="B287" s="144"/>
      <c r="C287" s="157"/>
      <c r="D287" s="210"/>
      <c r="E287" s="249" t="s">
        <v>34</v>
      </c>
      <c r="F287" s="250"/>
      <c r="G287" s="250"/>
      <c r="H287" s="250"/>
      <c r="I287" s="16"/>
      <c r="J287" s="17"/>
      <c r="K287" s="17"/>
      <c r="L287" s="17"/>
      <c r="M287" s="18"/>
      <c r="N287" s="37"/>
      <c r="O287" s="38"/>
      <c r="P287" s="38"/>
      <c r="Q287" s="38"/>
      <c r="R287" s="39"/>
      <c r="Z287" s="210"/>
      <c r="AA287" s="167"/>
    </row>
    <row r="288" spans="1:27" ht="20.100000000000001" customHeight="1" x14ac:dyDescent="0.15">
      <c r="A288" s="144"/>
      <c r="B288" s="144"/>
      <c r="C288" s="157"/>
      <c r="D288" s="210"/>
      <c r="E288" s="249" t="s">
        <v>35</v>
      </c>
      <c r="F288" s="250"/>
      <c r="G288" s="250"/>
      <c r="H288" s="250"/>
      <c r="I288" s="16"/>
      <c r="J288" s="17"/>
      <c r="K288" s="17"/>
      <c r="L288" s="17"/>
      <c r="M288" s="18"/>
      <c r="N288" s="37"/>
      <c r="O288" s="38"/>
      <c r="P288" s="38"/>
      <c r="Q288" s="38"/>
      <c r="R288" s="39"/>
      <c r="Z288" s="210"/>
      <c r="AA288" s="167"/>
    </row>
    <row r="289" spans="1:27" ht="20.100000000000001" customHeight="1" x14ac:dyDescent="0.15">
      <c r="A289" s="144"/>
      <c r="B289" s="144"/>
      <c r="C289" s="157"/>
      <c r="D289" s="210"/>
      <c r="E289" s="249" t="s">
        <v>36</v>
      </c>
      <c r="F289" s="250"/>
      <c r="G289" s="250"/>
      <c r="H289" s="250"/>
      <c r="I289" s="16"/>
      <c r="J289" s="17"/>
      <c r="K289" s="17"/>
      <c r="L289" s="17"/>
      <c r="M289" s="18"/>
      <c r="N289" s="37"/>
      <c r="O289" s="38"/>
      <c r="P289" s="38"/>
      <c r="Q289" s="38"/>
      <c r="R289" s="39"/>
      <c r="Z289" s="210"/>
      <c r="AA289" s="167"/>
    </row>
    <row r="290" spans="1:27" ht="20.100000000000001" customHeight="1" x14ac:dyDescent="0.15">
      <c r="A290" s="144"/>
      <c r="B290" s="144"/>
      <c r="C290" s="157"/>
      <c r="D290" s="210"/>
      <c r="E290" s="249" t="s">
        <v>37</v>
      </c>
      <c r="F290" s="250"/>
      <c r="G290" s="250"/>
      <c r="H290" s="250"/>
      <c r="I290" s="16"/>
      <c r="J290" s="17"/>
      <c r="K290" s="17"/>
      <c r="L290" s="17"/>
      <c r="M290" s="18"/>
      <c r="N290" s="37"/>
      <c r="O290" s="38"/>
      <c r="P290" s="38"/>
      <c r="Q290" s="38"/>
      <c r="R290" s="39"/>
      <c r="Z290" s="210"/>
      <c r="AA290" s="167"/>
    </row>
    <row r="291" spans="1:27" ht="20.100000000000001" customHeight="1" x14ac:dyDescent="0.15">
      <c r="A291" s="144"/>
      <c r="B291" s="144"/>
      <c r="C291" s="157"/>
      <c r="D291" s="210"/>
      <c r="E291" s="249" t="s">
        <v>38</v>
      </c>
      <c r="F291" s="250"/>
      <c r="G291" s="250"/>
      <c r="H291" s="250"/>
      <c r="I291" s="16"/>
      <c r="J291" s="17"/>
      <c r="K291" s="17"/>
      <c r="L291" s="17"/>
      <c r="M291" s="18"/>
      <c r="N291" s="37"/>
      <c r="O291" s="38"/>
      <c r="P291" s="38"/>
      <c r="Q291" s="38"/>
      <c r="R291" s="39"/>
      <c r="Z291" s="210"/>
      <c r="AA291" s="167"/>
    </row>
    <row r="292" spans="1:27" ht="20.100000000000001" customHeight="1" x14ac:dyDescent="0.15">
      <c r="A292" s="144"/>
      <c r="B292" s="144"/>
      <c r="C292" s="157"/>
      <c r="D292" s="210"/>
      <c r="E292" s="249" t="s">
        <v>39</v>
      </c>
      <c r="F292" s="250"/>
      <c r="G292" s="250"/>
      <c r="H292" s="250"/>
      <c r="I292" s="16"/>
      <c r="J292" s="17"/>
      <c r="K292" s="17"/>
      <c r="L292" s="17"/>
      <c r="M292" s="18"/>
      <c r="N292" s="37"/>
      <c r="O292" s="38"/>
      <c r="P292" s="38"/>
      <c r="Q292" s="38"/>
      <c r="R292" s="39"/>
      <c r="Z292" s="210"/>
      <c r="AA292" s="167"/>
    </row>
    <row r="293" spans="1:27" ht="20.100000000000001" customHeight="1" x14ac:dyDescent="0.15">
      <c r="A293" s="144"/>
      <c r="B293" s="144"/>
      <c r="C293" s="157"/>
      <c r="D293" s="210"/>
      <c r="E293" s="249" t="s">
        <v>40</v>
      </c>
      <c r="F293" s="250"/>
      <c r="G293" s="250"/>
      <c r="H293" s="250"/>
      <c r="I293" s="16"/>
      <c r="J293" s="17"/>
      <c r="K293" s="17"/>
      <c r="L293" s="17"/>
      <c r="M293" s="18"/>
      <c r="N293" s="37"/>
      <c r="O293" s="38"/>
      <c r="P293" s="38"/>
      <c r="Q293" s="38"/>
      <c r="R293" s="39"/>
      <c r="Z293" s="210"/>
      <c r="AA293" s="167"/>
    </row>
    <row r="294" spans="1:27" ht="20.100000000000001" customHeight="1" x14ac:dyDescent="0.15">
      <c r="A294" s="144"/>
      <c r="B294" s="437"/>
      <c r="C294" s="157"/>
      <c r="D294" s="210"/>
      <c r="E294" s="249" t="s">
        <v>41</v>
      </c>
      <c r="F294" s="250"/>
      <c r="G294" s="250"/>
      <c r="H294" s="250"/>
      <c r="I294" s="16"/>
      <c r="J294" s="17"/>
      <c r="K294" s="17"/>
      <c r="L294" s="17"/>
      <c r="M294" s="18"/>
      <c r="N294" s="37"/>
      <c r="O294" s="38"/>
      <c r="P294" s="38"/>
      <c r="Q294" s="38"/>
      <c r="R294" s="39"/>
      <c r="Z294" s="210"/>
      <c r="AA294" s="167"/>
    </row>
    <row r="295" spans="1:27" ht="20.100000000000001" customHeight="1" x14ac:dyDescent="0.15">
      <c r="A295" s="144"/>
      <c r="B295" s="144"/>
      <c r="C295" s="157"/>
      <c r="D295" s="210"/>
      <c r="E295" s="13"/>
      <c r="F295" s="14"/>
      <c r="G295" s="14"/>
      <c r="H295" s="15"/>
      <c r="I295" s="16"/>
      <c r="J295" s="17"/>
      <c r="K295" s="17"/>
      <c r="L295" s="17"/>
      <c r="M295" s="18"/>
      <c r="N295" s="37"/>
      <c r="O295" s="38"/>
      <c r="P295" s="38"/>
      <c r="Q295" s="38"/>
      <c r="R295" s="39"/>
      <c r="Z295" s="210"/>
      <c r="AA295" s="167"/>
    </row>
    <row r="296" spans="1:27" ht="20.100000000000001" customHeight="1" x14ac:dyDescent="0.15">
      <c r="A296" s="144"/>
      <c r="B296" s="144"/>
      <c r="C296" s="157"/>
      <c r="D296" s="210"/>
      <c r="E296" s="13"/>
      <c r="F296" s="14"/>
      <c r="G296" s="14"/>
      <c r="H296" s="15"/>
      <c r="I296" s="16"/>
      <c r="J296" s="17"/>
      <c r="K296" s="17"/>
      <c r="L296" s="17"/>
      <c r="M296" s="18"/>
      <c r="N296" s="37"/>
      <c r="O296" s="38"/>
      <c r="P296" s="38"/>
      <c r="Q296" s="38"/>
      <c r="R296" s="39"/>
      <c r="Z296" s="210"/>
      <c r="AA296" s="167"/>
    </row>
    <row r="297" spans="1:27" ht="20.100000000000001" customHeight="1" x14ac:dyDescent="0.15">
      <c r="A297" s="144"/>
      <c r="B297" s="144"/>
      <c r="C297" s="157"/>
      <c r="D297" s="210"/>
      <c r="E297" s="13"/>
      <c r="F297" s="14"/>
      <c r="G297" s="14"/>
      <c r="H297" s="15"/>
      <c r="I297" s="16"/>
      <c r="J297" s="17"/>
      <c r="K297" s="17"/>
      <c r="L297" s="17"/>
      <c r="M297" s="18"/>
      <c r="N297" s="37"/>
      <c r="O297" s="38"/>
      <c r="P297" s="38"/>
      <c r="Q297" s="38"/>
      <c r="R297" s="39"/>
      <c r="Z297" s="210"/>
      <c r="AA297" s="167"/>
    </row>
    <row r="298" spans="1:27" ht="20.100000000000001" customHeight="1" x14ac:dyDescent="0.15">
      <c r="A298" s="144"/>
      <c r="B298" s="144"/>
      <c r="C298" s="157"/>
      <c r="D298" s="210"/>
      <c r="E298" s="13"/>
      <c r="F298" s="14"/>
      <c r="G298" s="14"/>
      <c r="H298" s="15"/>
      <c r="I298" s="16"/>
      <c r="J298" s="17"/>
      <c r="K298" s="17"/>
      <c r="L298" s="17"/>
      <c r="M298" s="18"/>
      <c r="N298" s="37"/>
      <c r="O298" s="38"/>
      <c r="P298" s="38"/>
      <c r="Q298" s="38"/>
      <c r="R298" s="39"/>
      <c r="Z298" s="210"/>
      <c r="AA298" s="167"/>
    </row>
    <row r="299" spans="1:27" ht="20.100000000000001" customHeight="1" x14ac:dyDescent="0.15">
      <c r="A299" s="144"/>
      <c r="B299" s="144"/>
      <c r="C299" s="157"/>
      <c r="D299" s="210"/>
      <c r="E299" s="13"/>
      <c r="F299" s="14"/>
      <c r="G299" s="14"/>
      <c r="H299" s="15"/>
      <c r="I299" s="16"/>
      <c r="J299" s="17"/>
      <c r="K299" s="17"/>
      <c r="L299" s="17"/>
      <c r="M299" s="18"/>
      <c r="N299" s="37"/>
      <c r="O299" s="38"/>
      <c r="P299" s="38"/>
      <c r="Q299" s="38"/>
      <c r="R299" s="39"/>
      <c r="Z299" s="210"/>
      <c r="AA299" s="167"/>
    </row>
    <row r="300" spans="1:27" ht="20.100000000000001" customHeight="1" x14ac:dyDescent="0.15">
      <c r="A300" s="144"/>
      <c r="B300" s="144"/>
      <c r="C300" s="157"/>
      <c r="D300" s="210"/>
      <c r="E300" s="108"/>
      <c r="F300" s="135"/>
      <c r="G300" s="135"/>
      <c r="H300" s="136"/>
      <c r="I300" s="121"/>
      <c r="J300" s="109"/>
      <c r="K300" s="109"/>
      <c r="L300" s="109"/>
      <c r="M300" s="122"/>
      <c r="N300" s="63"/>
      <c r="O300" s="64"/>
      <c r="P300" s="64"/>
      <c r="Q300" s="64"/>
      <c r="R300" s="65"/>
      <c r="Z300" s="210"/>
      <c r="AA300" s="167"/>
    </row>
    <row r="301" spans="1:27" ht="20.100000000000001" customHeight="1" x14ac:dyDescent="0.15">
      <c r="A301" s="144"/>
      <c r="B301" s="144"/>
      <c r="C301" s="157"/>
      <c r="D301" s="438"/>
      <c r="E301" s="187"/>
      <c r="F301" s="187"/>
      <c r="G301" s="187"/>
      <c r="H301" s="187"/>
      <c r="I301" s="187"/>
      <c r="J301" s="187"/>
      <c r="K301" s="187"/>
      <c r="L301" s="187"/>
      <c r="M301" s="187"/>
      <c r="N301" s="187"/>
      <c r="O301" s="187"/>
      <c r="P301" s="187"/>
      <c r="Q301" s="187"/>
      <c r="R301" s="187"/>
      <c r="S301" s="187"/>
      <c r="T301" s="187"/>
      <c r="U301" s="187"/>
      <c r="V301" s="187"/>
      <c r="W301" s="187"/>
      <c r="X301" s="187"/>
      <c r="Y301" s="187"/>
      <c r="Z301" s="172"/>
      <c r="AA301" s="167"/>
    </row>
    <row r="302" spans="1:27" ht="20.100000000000001" customHeight="1" x14ac:dyDescent="0.15">
      <c r="A302" s="144"/>
      <c r="B302" s="144"/>
      <c r="C302" s="157"/>
      <c r="D302" s="162">
        <v>4</v>
      </c>
      <c r="E302" s="424" t="s">
        <v>195</v>
      </c>
      <c r="F302" s="424"/>
      <c r="G302" s="424"/>
      <c r="I302" s="429"/>
      <c r="J302" s="387"/>
      <c r="K302" s="387"/>
      <c r="L302" s="387"/>
      <c r="M302" s="387"/>
      <c r="N302" s="387"/>
      <c r="O302" s="387"/>
      <c r="P302" s="387"/>
      <c r="Q302" s="387"/>
      <c r="R302" s="387"/>
      <c r="S302" s="387"/>
      <c r="T302" s="387"/>
      <c r="U302" s="387"/>
      <c r="V302" s="387"/>
      <c r="W302" s="387"/>
      <c r="X302" s="387"/>
      <c r="Y302" s="387"/>
      <c r="Z302" s="428"/>
      <c r="AA302" s="387"/>
    </row>
    <row r="303" spans="1:27" ht="30" customHeight="1" x14ac:dyDescent="0.15">
      <c r="A303" s="144"/>
      <c r="B303" s="144"/>
      <c r="C303" s="157"/>
      <c r="E303" s="439" t="s">
        <v>233</v>
      </c>
      <c r="F303" s="204"/>
      <c r="G303" s="204"/>
      <c r="H303" s="204"/>
      <c r="I303" s="204"/>
      <c r="J303" s="204"/>
      <c r="K303" s="204"/>
      <c r="L303" s="204"/>
      <c r="M303" s="204"/>
      <c r="N303" s="204"/>
      <c r="O303" s="204"/>
      <c r="P303" s="204"/>
      <c r="Q303" s="204"/>
      <c r="R303" s="204"/>
      <c r="S303" s="204"/>
      <c r="T303" s="204"/>
      <c r="U303" s="204"/>
      <c r="V303" s="204"/>
      <c r="W303" s="204"/>
      <c r="X303" s="204"/>
      <c r="Y303" s="204"/>
      <c r="Z303" s="430"/>
      <c r="AA303" s="167"/>
    </row>
    <row r="304" spans="1:27" ht="20.100000000000001" customHeight="1" x14ac:dyDescent="0.15">
      <c r="A304" s="144">
        <f>IFERROR(IF(COUNTIF($L305:$L343,"○")+COUNTIF($T305:$T334,"○")&lt;1,1001,0),3)</f>
        <v>1001</v>
      </c>
      <c r="B304" s="531"/>
      <c r="C304" s="157"/>
      <c r="D304" s="210"/>
      <c r="E304" s="440" t="s">
        <v>221</v>
      </c>
      <c r="F304" s="441"/>
      <c r="G304" s="441"/>
      <c r="H304" s="441"/>
      <c r="I304" s="441"/>
      <c r="J304" s="441"/>
      <c r="K304" s="442"/>
      <c r="L304" s="237" t="s">
        <v>13</v>
      </c>
      <c r="M304" s="238"/>
      <c r="N304" s="443" t="s">
        <v>200</v>
      </c>
      <c r="P304" s="227" t="s">
        <v>113</v>
      </c>
      <c r="Q304" s="228"/>
      <c r="R304" s="228"/>
      <c r="S304" s="229"/>
      <c r="T304" s="444" t="s">
        <v>13</v>
      </c>
      <c r="U304" s="445"/>
      <c r="V304" s="446" t="s">
        <v>200</v>
      </c>
      <c r="W304" s="444"/>
      <c r="X304" s="444"/>
      <c r="Y304" s="445"/>
      <c r="Z304" s="210"/>
    </row>
    <row r="305" spans="1:26" ht="20.100000000000001" customHeight="1" x14ac:dyDescent="0.15">
      <c r="A305" s="167"/>
      <c r="B305" s="144"/>
      <c r="C305" s="161"/>
      <c r="D305" s="210"/>
      <c r="E305" s="447" t="s">
        <v>214</v>
      </c>
      <c r="F305" s="448" t="s">
        <v>81</v>
      </c>
      <c r="G305" s="448"/>
      <c r="H305" s="448"/>
      <c r="I305" s="448"/>
      <c r="J305" s="448"/>
      <c r="K305" s="449"/>
      <c r="L305" s="21"/>
      <c r="M305" s="22"/>
      <c r="N305" s="450"/>
      <c r="P305" s="451" t="s">
        <v>213</v>
      </c>
      <c r="Q305" s="452" t="s">
        <v>203</v>
      </c>
      <c r="R305" s="453"/>
      <c r="S305" s="454"/>
      <c r="T305" s="21"/>
      <c r="U305" s="22"/>
      <c r="V305" s="455"/>
      <c r="W305" s="456"/>
      <c r="X305" s="456"/>
      <c r="Y305" s="457"/>
      <c r="Z305" s="210"/>
    </row>
    <row r="306" spans="1:26" ht="20.100000000000001" customHeight="1" x14ac:dyDescent="0.15">
      <c r="A306" s="144"/>
      <c r="B306" s="144"/>
      <c r="C306" s="161"/>
      <c r="D306" s="210"/>
      <c r="E306" s="458"/>
      <c r="F306" s="459" t="s">
        <v>82</v>
      </c>
      <c r="G306" s="459"/>
      <c r="H306" s="459"/>
      <c r="I306" s="459"/>
      <c r="J306" s="459"/>
      <c r="K306" s="460"/>
      <c r="L306" s="19"/>
      <c r="M306" s="20"/>
      <c r="N306" s="461"/>
      <c r="P306" s="462"/>
      <c r="Q306" s="371" t="s">
        <v>204</v>
      </c>
      <c r="R306" s="372"/>
      <c r="S306" s="374"/>
      <c r="T306" s="19"/>
      <c r="U306" s="20"/>
      <c r="V306" s="463"/>
      <c r="W306" s="464"/>
      <c r="X306" s="464"/>
      <c r="Y306" s="465"/>
      <c r="Z306" s="210"/>
    </row>
    <row r="307" spans="1:26" ht="20.100000000000001" customHeight="1" x14ac:dyDescent="0.15">
      <c r="A307" s="144"/>
      <c r="B307" s="144"/>
      <c r="C307" s="161"/>
      <c r="D307" s="210"/>
      <c r="E307" s="466"/>
      <c r="F307" s="467" t="s">
        <v>83</v>
      </c>
      <c r="G307" s="467"/>
      <c r="H307" s="467"/>
      <c r="I307" s="467"/>
      <c r="J307" s="467"/>
      <c r="K307" s="468"/>
      <c r="L307" s="23"/>
      <c r="M307" s="24"/>
      <c r="N307" s="469"/>
      <c r="P307" s="462"/>
      <c r="Q307" s="371" t="s">
        <v>205</v>
      </c>
      <c r="R307" s="372"/>
      <c r="S307" s="374"/>
      <c r="T307" s="19"/>
      <c r="U307" s="20"/>
      <c r="V307" s="463"/>
      <c r="W307" s="464"/>
      <c r="X307" s="464"/>
      <c r="Y307" s="465"/>
      <c r="Z307" s="210"/>
    </row>
    <row r="308" spans="1:26" ht="20.100000000000001" customHeight="1" x14ac:dyDescent="0.15">
      <c r="A308" s="144"/>
      <c r="B308" s="144"/>
      <c r="C308" s="161"/>
      <c r="E308" s="451" t="s">
        <v>212</v>
      </c>
      <c r="F308" s="470" t="s">
        <v>215</v>
      </c>
      <c r="G308" s="470"/>
      <c r="H308" s="470"/>
      <c r="I308" s="470"/>
      <c r="J308" s="470"/>
      <c r="K308" s="471"/>
      <c r="L308" s="21"/>
      <c r="M308" s="22"/>
      <c r="N308" s="472"/>
      <c r="P308" s="462"/>
      <c r="Q308" s="371" t="s">
        <v>206</v>
      </c>
      <c r="R308" s="372"/>
      <c r="S308" s="374"/>
      <c r="T308" s="19"/>
      <c r="U308" s="20"/>
      <c r="V308" s="463"/>
      <c r="W308" s="464"/>
      <c r="X308" s="464"/>
      <c r="Y308" s="465"/>
      <c r="Z308" s="210"/>
    </row>
    <row r="309" spans="1:26" ht="20.100000000000001" customHeight="1" x14ac:dyDescent="0.15">
      <c r="A309" s="144"/>
      <c r="B309" s="144"/>
      <c r="C309" s="161"/>
      <c r="E309" s="462"/>
      <c r="F309" s="459" t="s">
        <v>97</v>
      </c>
      <c r="G309" s="459"/>
      <c r="H309" s="459"/>
      <c r="I309" s="459"/>
      <c r="J309" s="459"/>
      <c r="K309" s="473"/>
      <c r="L309" s="19"/>
      <c r="M309" s="20"/>
      <c r="N309" s="461"/>
      <c r="P309" s="462"/>
      <c r="Q309" s="371" t="s">
        <v>207</v>
      </c>
      <c r="R309" s="372"/>
      <c r="S309" s="374"/>
      <c r="T309" s="19"/>
      <c r="U309" s="20"/>
      <c r="V309" s="463"/>
      <c r="W309" s="464"/>
      <c r="X309" s="464"/>
      <c r="Y309" s="465"/>
      <c r="Z309" s="210"/>
    </row>
    <row r="310" spans="1:26" ht="20.100000000000001" customHeight="1" x14ac:dyDescent="0.15">
      <c r="A310" s="144"/>
      <c r="B310" s="144"/>
      <c r="C310" s="161"/>
      <c r="E310" s="462"/>
      <c r="F310" s="459" t="s">
        <v>196</v>
      </c>
      <c r="G310" s="459"/>
      <c r="H310" s="459"/>
      <c r="I310" s="459"/>
      <c r="J310" s="459"/>
      <c r="K310" s="473"/>
      <c r="L310" s="19"/>
      <c r="M310" s="20"/>
      <c r="N310" s="461"/>
      <c r="P310" s="462"/>
      <c r="Q310" s="371" t="s">
        <v>208</v>
      </c>
      <c r="R310" s="372"/>
      <c r="S310" s="374"/>
      <c r="T310" s="19"/>
      <c r="U310" s="20"/>
      <c r="V310" s="463"/>
      <c r="W310" s="464"/>
      <c r="X310" s="464"/>
      <c r="Y310" s="465"/>
      <c r="Z310" s="210"/>
    </row>
    <row r="311" spans="1:26" ht="20.100000000000001" customHeight="1" x14ac:dyDescent="0.15">
      <c r="A311" s="144"/>
      <c r="B311" s="144"/>
      <c r="C311" s="161"/>
      <c r="E311" s="462"/>
      <c r="F311" s="459" t="s">
        <v>84</v>
      </c>
      <c r="G311" s="459"/>
      <c r="H311" s="459"/>
      <c r="I311" s="459"/>
      <c r="J311" s="459"/>
      <c r="K311" s="473"/>
      <c r="L311" s="19"/>
      <c r="M311" s="20"/>
      <c r="N311" s="461"/>
      <c r="P311" s="462"/>
      <c r="Q311" s="371" t="s">
        <v>209</v>
      </c>
      <c r="R311" s="372"/>
      <c r="S311" s="374"/>
      <c r="T311" s="19"/>
      <c r="U311" s="20"/>
      <c r="V311" s="463"/>
      <c r="W311" s="464"/>
      <c r="X311" s="464"/>
      <c r="Y311" s="465"/>
      <c r="Z311" s="210"/>
    </row>
    <row r="312" spans="1:26" ht="20.100000000000001" customHeight="1" x14ac:dyDescent="0.15">
      <c r="A312" s="144"/>
      <c r="B312" s="144"/>
      <c r="C312" s="161"/>
      <c r="E312" s="462"/>
      <c r="F312" s="459" t="s">
        <v>0</v>
      </c>
      <c r="G312" s="459"/>
      <c r="H312" s="459"/>
      <c r="I312" s="459"/>
      <c r="J312" s="459"/>
      <c r="K312" s="473"/>
      <c r="L312" s="19"/>
      <c r="M312" s="20"/>
      <c r="N312" s="461"/>
      <c r="P312" s="462"/>
      <c r="Q312" s="371" t="s">
        <v>210</v>
      </c>
      <c r="R312" s="372"/>
      <c r="S312" s="374"/>
      <c r="T312" s="19"/>
      <c r="U312" s="20"/>
      <c r="V312" s="463"/>
      <c r="W312" s="464"/>
      <c r="X312" s="464"/>
      <c r="Y312" s="465"/>
      <c r="Z312" s="210"/>
    </row>
    <row r="313" spans="1:26" ht="20.100000000000001" customHeight="1" x14ac:dyDescent="0.15">
      <c r="A313" s="144"/>
      <c r="B313" s="144"/>
      <c r="C313" s="161"/>
      <c r="E313" s="462"/>
      <c r="F313" s="459" t="s">
        <v>1</v>
      </c>
      <c r="G313" s="459"/>
      <c r="H313" s="459"/>
      <c r="I313" s="459"/>
      <c r="J313" s="459"/>
      <c r="K313" s="473"/>
      <c r="L313" s="19"/>
      <c r="M313" s="20"/>
      <c r="N313" s="461"/>
      <c r="P313" s="474"/>
      <c r="Q313" s="475" t="s">
        <v>211</v>
      </c>
      <c r="R313" s="476"/>
      <c r="S313" s="477"/>
      <c r="T313" s="23"/>
      <c r="U313" s="24"/>
      <c r="V313" s="478"/>
      <c r="W313" s="479"/>
      <c r="X313" s="479"/>
      <c r="Y313" s="480"/>
      <c r="Z313" s="210"/>
    </row>
    <row r="314" spans="1:26" ht="20.100000000000001" customHeight="1" x14ac:dyDescent="0.15">
      <c r="A314" s="144"/>
      <c r="B314" s="144"/>
      <c r="C314" s="161"/>
      <c r="E314" s="462"/>
      <c r="F314" s="459" t="s">
        <v>2</v>
      </c>
      <c r="G314" s="459"/>
      <c r="H314" s="459"/>
      <c r="I314" s="459"/>
      <c r="J314" s="459"/>
      <c r="K314" s="473"/>
      <c r="L314" s="19"/>
      <c r="M314" s="20"/>
      <c r="N314" s="461"/>
      <c r="P314" s="405" t="s">
        <v>60</v>
      </c>
      <c r="Q314" s="406"/>
      <c r="R314" s="406"/>
      <c r="S314" s="481"/>
      <c r="T314" s="127"/>
      <c r="U314" s="128"/>
      <c r="V314" s="482"/>
      <c r="W314" s="483"/>
      <c r="X314" s="483"/>
      <c r="Y314" s="484"/>
      <c r="Z314" s="210"/>
    </row>
    <row r="315" spans="1:26" ht="20.100000000000001" customHeight="1" x14ac:dyDescent="0.15">
      <c r="A315" s="144"/>
      <c r="B315" s="144"/>
      <c r="C315" s="161"/>
      <c r="E315" s="462"/>
      <c r="F315" s="459" t="s">
        <v>197</v>
      </c>
      <c r="G315" s="459"/>
      <c r="H315" s="459"/>
      <c r="I315" s="459"/>
      <c r="J315" s="459"/>
      <c r="K315" s="473"/>
      <c r="L315" s="19"/>
      <c r="M315" s="20"/>
      <c r="N315" s="461"/>
      <c r="P315" s="485" t="s">
        <v>37</v>
      </c>
      <c r="Q315" s="471" t="s">
        <v>98</v>
      </c>
      <c r="R315" s="486"/>
      <c r="S315" s="487"/>
      <c r="T315" s="21"/>
      <c r="U315" s="129"/>
      <c r="V315" s="21"/>
      <c r="W315" s="132"/>
      <c r="X315" s="132"/>
      <c r="Y315" s="22"/>
      <c r="Z315" s="210"/>
    </row>
    <row r="316" spans="1:26" ht="20.100000000000001" customHeight="1" x14ac:dyDescent="0.15">
      <c r="A316" s="144"/>
      <c r="B316" s="144"/>
      <c r="C316" s="161"/>
      <c r="E316" s="462"/>
      <c r="F316" s="459" t="s">
        <v>198</v>
      </c>
      <c r="G316" s="459"/>
      <c r="H316" s="459"/>
      <c r="I316" s="459"/>
      <c r="J316" s="459"/>
      <c r="K316" s="473"/>
      <c r="L316" s="19"/>
      <c r="M316" s="20"/>
      <c r="N316" s="461"/>
      <c r="P316" s="488"/>
      <c r="Q316" s="473" t="s">
        <v>99</v>
      </c>
      <c r="R316" s="489"/>
      <c r="S316" s="490"/>
      <c r="T316" s="19"/>
      <c r="U316" s="25"/>
      <c r="V316" s="19"/>
      <c r="W316" s="133"/>
      <c r="X316" s="133"/>
      <c r="Y316" s="20"/>
      <c r="Z316" s="210"/>
    </row>
    <row r="317" spans="1:26" ht="20.100000000000001" customHeight="1" x14ac:dyDescent="0.15">
      <c r="A317" s="144"/>
      <c r="B317" s="144"/>
      <c r="C317" s="161"/>
      <c r="E317" s="462"/>
      <c r="F317" s="459" t="s">
        <v>216</v>
      </c>
      <c r="G317" s="459"/>
      <c r="H317" s="459"/>
      <c r="I317" s="459"/>
      <c r="J317" s="459"/>
      <c r="K317" s="473"/>
      <c r="L317" s="19"/>
      <c r="M317" s="20"/>
      <c r="N317" s="461"/>
      <c r="P317" s="488"/>
      <c r="Q317" s="473" t="s">
        <v>100</v>
      </c>
      <c r="R317" s="489"/>
      <c r="S317" s="490"/>
      <c r="T317" s="19"/>
      <c r="U317" s="25"/>
      <c r="V317" s="19"/>
      <c r="W317" s="133"/>
      <c r="X317" s="133"/>
      <c r="Y317" s="20"/>
      <c r="Z317" s="210"/>
    </row>
    <row r="318" spans="1:26" ht="20.100000000000001" customHeight="1" x14ac:dyDescent="0.15">
      <c r="A318" s="144"/>
      <c r="B318" s="144"/>
      <c r="C318" s="161"/>
      <c r="E318" s="462"/>
      <c r="F318" s="459" t="s">
        <v>217</v>
      </c>
      <c r="G318" s="459"/>
      <c r="H318" s="459"/>
      <c r="I318" s="459"/>
      <c r="J318" s="459"/>
      <c r="K318" s="473"/>
      <c r="L318" s="19"/>
      <c r="M318" s="20"/>
      <c r="N318" s="461"/>
      <c r="P318" s="488"/>
      <c r="Q318" s="473" t="s">
        <v>101</v>
      </c>
      <c r="R318" s="489"/>
      <c r="S318" s="490"/>
      <c r="T318" s="19"/>
      <c r="U318" s="25"/>
      <c r="V318" s="19"/>
      <c r="W318" s="133"/>
      <c r="X318" s="133"/>
      <c r="Y318" s="20"/>
      <c r="Z318" s="210"/>
    </row>
    <row r="319" spans="1:26" ht="20.100000000000001" customHeight="1" x14ac:dyDescent="0.15">
      <c r="A319" s="144"/>
      <c r="B319" s="144"/>
      <c r="C319" s="161"/>
      <c r="E319" s="462"/>
      <c r="F319" s="459" t="s">
        <v>218</v>
      </c>
      <c r="G319" s="459"/>
      <c r="H319" s="459"/>
      <c r="I319" s="459"/>
      <c r="J319" s="459"/>
      <c r="K319" s="473"/>
      <c r="L319" s="19"/>
      <c r="M319" s="20"/>
      <c r="N319" s="461"/>
      <c r="O319" s="187"/>
      <c r="P319" s="488"/>
      <c r="Q319" s="473" t="s">
        <v>102</v>
      </c>
      <c r="R319" s="489"/>
      <c r="S319" s="490"/>
      <c r="T319" s="19"/>
      <c r="U319" s="25"/>
      <c r="V319" s="19"/>
      <c r="W319" s="133"/>
      <c r="X319" s="133"/>
      <c r="Y319" s="20"/>
      <c r="Z319" s="210"/>
    </row>
    <row r="320" spans="1:26" ht="20.100000000000001" customHeight="1" x14ac:dyDescent="0.15">
      <c r="A320" s="144"/>
      <c r="B320" s="144"/>
      <c r="C320" s="161"/>
      <c r="E320" s="462"/>
      <c r="F320" s="459" t="s">
        <v>199</v>
      </c>
      <c r="G320" s="459"/>
      <c r="H320" s="459"/>
      <c r="I320" s="459"/>
      <c r="J320" s="459"/>
      <c r="K320" s="473"/>
      <c r="L320" s="19"/>
      <c r="M320" s="20"/>
      <c r="N320" s="461"/>
      <c r="O320" s="187"/>
      <c r="P320" s="488"/>
      <c r="Q320" s="473" t="s">
        <v>103</v>
      </c>
      <c r="R320" s="489"/>
      <c r="S320" s="490"/>
      <c r="T320" s="19"/>
      <c r="U320" s="25"/>
      <c r="V320" s="19"/>
      <c r="W320" s="133"/>
      <c r="X320" s="133"/>
      <c r="Y320" s="20"/>
      <c r="Z320" s="210"/>
    </row>
    <row r="321" spans="1:26" ht="20.100000000000001" customHeight="1" x14ac:dyDescent="0.15">
      <c r="A321" s="144"/>
      <c r="B321" s="144"/>
      <c r="C321" s="161"/>
      <c r="E321" s="462"/>
      <c r="F321" s="459" t="s">
        <v>85</v>
      </c>
      <c r="G321" s="459"/>
      <c r="H321" s="459"/>
      <c r="I321" s="459"/>
      <c r="J321" s="459"/>
      <c r="K321" s="473"/>
      <c r="L321" s="19"/>
      <c r="M321" s="20"/>
      <c r="N321" s="461"/>
      <c r="O321" s="187"/>
      <c r="P321" s="488"/>
      <c r="Q321" s="473" t="s">
        <v>104</v>
      </c>
      <c r="R321" s="489"/>
      <c r="S321" s="490"/>
      <c r="T321" s="19"/>
      <c r="U321" s="25"/>
      <c r="V321" s="19"/>
      <c r="W321" s="133"/>
      <c r="X321" s="133"/>
      <c r="Y321" s="20"/>
      <c r="Z321" s="210"/>
    </row>
    <row r="322" spans="1:26" ht="20.100000000000001" customHeight="1" x14ac:dyDescent="0.15">
      <c r="A322" s="144"/>
      <c r="B322" s="144"/>
      <c r="C322" s="161"/>
      <c r="E322" s="474"/>
      <c r="F322" s="467" t="s">
        <v>86</v>
      </c>
      <c r="G322" s="467"/>
      <c r="H322" s="467"/>
      <c r="I322" s="467"/>
      <c r="J322" s="467"/>
      <c r="K322" s="491"/>
      <c r="L322" s="23"/>
      <c r="M322" s="24"/>
      <c r="N322" s="492"/>
      <c r="O322" s="187"/>
      <c r="P322" s="488"/>
      <c r="Q322" s="473" t="s">
        <v>236</v>
      </c>
      <c r="R322" s="489"/>
      <c r="S322" s="490"/>
      <c r="T322" s="19"/>
      <c r="U322" s="25"/>
      <c r="V322" s="19"/>
      <c r="W322" s="133"/>
      <c r="X322" s="133"/>
      <c r="Y322" s="20"/>
      <c r="Z322" s="210"/>
    </row>
    <row r="323" spans="1:26" ht="20.100000000000001" customHeight="1" x14ac:dyDescent="0.15">
      <c r="A323" s="144"/>
      <c r="B323" s="144"/>
      <c r="C323" s="161"/>
      <c r="E323" s="451" t="s">
        <v>192</v>
      </c>
      <c r="F323" s="470" t="s">
        <v>114</v>
      </c>
      <c r="G323" s="470"/>
      <c r="H323" s="470"/>
      <c r="I323" s="470"/>
      <c r="J323" s="470"/>
      <c r="K323" s="471"/>
      <c r="L323" s="21"/>
      <c r="M323" s="22"/>
      <c r="N323" s="7"/>
      <c r="O323" s="187"/>
      <c r="P323" s="488"/>
      <c r="Q323" s="473" t="s">
        <v>152</v>
      </c>
      <c r="R323" s="489"/>
      <c r="S323" s="490"/>
      <c r="T323" s="19"/>
      <c r="U323" s="25"/>
      <c r="V323" s="493"/>
      <c r="W323" s="464"/>
      <c r="X323" s="464"/>
      <c r="Y323" s="465"/>
      <c r="Z323" s="210"/>
    </row>
    <row r="324" spans="1:26" ht="20.100000000000001" customHeight="1" x14ac:dyDescent="0.15">
      <c r="A324" s="144"/>
      <c r="B324" s="144"/>
      <c r="C324" s="161"/>
      <c r="E324" s="462"/>
      <c r="F324" s="459" t="s">
        <v>88</v>
      </c>
      <c r="G324" s="459"/>
      <c r="H324" s="459"/>
      <c r="I324" s="459"/>
      <c r="J324" s="459"/>
      <c r="K324" s="473"/>
      <c r="L324" s="19"/>
      <c r="M324" s="20"/>
      <c r="N324" s="8"/>
      <c r="O324" s="187"/>
      <c r="P324" s="494"/>
      <c r="Q324" s="491" t="s">
        <v>105</v>
      </c>
      <c r="R324" s="495"/>
      <c r="S324" s="496"/>
      <c r="T324" s="23"/>
      <c r="U324" s="24"/>
      <c r="V324" s="497"/>
      <c r="W324" s="498"/>
      <c r="X324" s="498"/>
      <c r="Y324" s="499"/>
      <c r="Z324" s="210"/>
    </row>
    <row r="325" spans="1:26" ht="20.100000000000001" customHeight="1" x14ac:dyDescent="0.15">
      <c r="A325" s="144"/>
      <c r="B325" s="144"/>
      <c r="C325" s="161"/>
      <c r="E325" s="462"/>
      <c r="F325" s="459" t="s">
        <v>89</v>
      </c>
      <c r="G325" s="459"/>
      <c r="H325" s="459"/>
      <c r="I325" s="459"/>
      <c r="J325" s="459"/>
      <c r="K325" s="473"/>
      <c r="L325" s="19"/>
      <c r="M325" s="20"/>
      <c r="N325" s="8"/>
      <c r="O325" s="187"/>
      <c r="P325" s="500" t="s">
        <v>254</v>
      </c>
      <c r="Q325" s="501" t="s">
        <v>259</v>
      </c>
      <c r="R325" s="502"/>
      <c r="S325" s="503"/>
      <c r="T325" s="21"/>
      <c r="U325" s="22"/>
      <c r="V325" s="21"/>
      <c r="W325" s="132"/>
      <c r="X325" s="132"/>
      <c r="Y325" s="22"/>
      <c r="Z325" s="210"/>
    </row>
    <row r="326" spans="1:26" ht="20.100000000000001" customHeight="1" x14ac:dyDescent="0.15">
      <c r="A326" s="144"/>
      <c r="B326" s="144"/>
      <c r="C326" s="161"/>
      <c r="E326" s="462"/>
      <c r="F326" s="459" t="s">
        <v>90</v>
      </c>
      <c r="G326" s="459"/>
      <c r="H326" s="459"/>
      <c r="I326" s="459"/>
      <c r="J326" s="459"/>
      <c r="K326" s="473"/>
      <c r="L326" s="19"/>
      <c r="M326" s="20"/>
      <c r="N326" s="8"/>
      <c r="O326" s="187"/>
      <c r="P326" s="504"/>
      <c r="Q326" s="505" t="s">
        <v>255</v>
      </c>
      <c r="R326" s="506"/>
      <c r="S326" s="507"/>
      <c r="T326" s="19"/>
      <c r="U326" s="20"/>
      <c r="V326" s="19"/>
      <c r="W326" s="133"/>
      <c r="X326" s="133"/>
      <c r="Y326" s="20"/>
      <c r="Z326" s="210"/>
    </row>
    <row r="327" spans="1:26" ht="20.100000000000001" customHeight="1" x14ac:dyDescent="0.15">
      <c r="A327" s="144"/>
      <c r="B327" s="144"/>
      <c r="C327" s="161"/>
      <c r="E327" s="462"/>
      <c r="F327" s="459" t="s">
        <v>115</v>
      </c>
      <c r="G327" s="459"/>
      <c r="H327" s="459"/>
      <c r="I327" s="459"/>
      <c r="J327" s="459"/>
      <c r="K327" s="473"/>
      <c r="L327" s="19"/>
      <c r="M327" s="20"/>
      <c r="N327" s="8"/>
      <c r="O327" s="187"/>
      <c r="P327" s="504"/>
      <c r="Q327" s="505" t="s">
        <v>256</v>
      </c>
      <c r="R327" s="506"/>
      <c r="S327" s="507"/>
      <c r="T327" s="19"/>
      <c r="U327" s="20"/>
      <c r="V327" s="19"/>
      <c r="W327" s="133"/>
      <c r="X327" s="133"/>
      <c r="Y327" s="20"/>
      <c r="Z327" s="210"/>
    </row>
    <row r="328" spans="1:26" ht="20.100000000000001" customHeight="1" x14ac:dyDescent="0.15">
      <c r="A328" s="144"/>
      <c r="B328" s="144"/>
      <c r="C328" s="161"/>
      <c r="E328" s="462"/>
      <c r="F328" s="459" t="s">
        <v>201</v>
      </c>
      <c r="G328" s="459"/>
      <c r="H328" s="459"/>
      <c r="I328" s="459"/>
      <c r="J328" s="459"/>
      <c r="K328" s="473"/>
      <c r="L328" s="19"/>
      <c r="M328" s="20"/>
      <c r="N328" s="8"/>
      <c r="O328" s="187"/>
      <c r="P328" s="504"/>
      <c r="Q328" s="505" t="s">
        <v>257</v>
      </c>
      <c r="R328" s="506"/>
      <c r="S328" s="507"/>
      <c r="T328" s="19"/>
      <c r="U328" s="20"/>
      <c r="V328" s="19"/>
      <c r="W328" s="133"/>
      <c r="X328" s="133"/>
      <c r="Y328" s="20"/>
      <c r="Z328" s="210"/>
    </row>
    <row r="329" spans="1:26" ht="20.100000000000001" customHeight="1" x14ac:dyDescent="0.15">
      <c r="A329" s="144"/>
      <c r="B329" s="144"/>
      <c r="C329" s="161"/>
      <c r="E329" s="462"/>
      <c r="F329" s="459" t="s">
        <v>116</v>
      </c>
      <c r="G329" s="459"/>
      <c r="H329" s="459"/>
      <c r="I329" s="459"/>
      <c r="J329" s="459"/>
      <c r="K329" s="473"/>
      <c r="L329" s="19"/>
      <c r="M329" s="20"/>
      <c r="N329" s="8"/>
      <c r="O329" s="187"/>
      <c r="P329" s="508"/>
      <c r="Q329" s="509" t="s">
        <v>258</v>
      </c>
      <c r="R329" s="510"/>
      <c r="S329" s="511"/>
      <c r="T329" s="23"/>
      <c r="U329" s="24"/>
      <c r="V329" s="23"/>
      <c r="W329" s="134"/>
      <c r="X329" s="134"/>
      <c r="Y329" s="24"/>
      <c r="Z329" s="210"/>
    </row>
    <row r="330" spans="1:26" ht="20.100000000000001" customHeight="1" x14ac:dyDescent="0.15">
      <c r="A330" s="144"/>
      <c r="B330" s="144"/>
      <c r="C330" s="161"/>
      <c r="E330" s="462"/>
      <c r="F330" s="459" t="s">
        <v>95</v>
      </c>
      <c r="G330" s="459"/>
      <c r="H330" s="459"/>
      <c r="I330" s="459"/>
      <c r="J330" s="459"/>
      <c r="K330" s="473"/>
      <c r="L330" s="19"/>
      <c r="M330" s="20"/>
      <c r="N330" s="8"/>
      <c r="O330" s="187"/>
      <c r="P330" s="500" t="s">
        <v>61</v>
      </c>
      <c r="Q330" s="512" t="s">
        <v>106</v>
      </c>
      <c r="R330" s="513"/>
      <c r="S330" s="514"/>
      <c r="T330" s="21"/>
      <c r="U330" s="22"/>
      <c r="V330" s="515"/>
      <c r="W330" s="516"/>
      <c r="X330" s="516"/>
      <c r="Y330" s="517"/>
      <c r="Z330" s="210"/>
    </row>
    <row r="331" spans="1:26" ht="20.100000000000001" customHeight="1" x14ac:dyDescent="0.15">
      <c r="A331" s="144"/>
      <c r="B331" s="144"/>
      <c r="C331" s="161"/>
      <c r="E331" s="462"/>
      <c r="F331" s="459" t="s">
        <v>117</v>
      </c>
      <c r="G331" s="459"/>
      <c r="H331" s="459"/>
      <c r="I331" s="459"/>
      <c r="J331" s="459"/>
      <c r="K331" s="473"/>
      <c r="L331" s="19"/>
      <c r="M331" s="20"/>
      <c r="N331" s="8"/>
      <c r="O331" s="187"/>
      <c r="P331" s="504"/>
      <c r="Q331" s="473" t="s">
        <v>107</v>
      </c>
      <c r="R331" s="489"/>
      <c r="S331" s="490"/>
      <c r="T331" s="19"/>
      <c r="U331" s="20"/>
      <c r="V331" s="518"/>
      <c r="W331" s="519"/>
      <c r="X331" s="519"/>
      <c r="Y331" s="520"/>
      <c r="Z331" s="210"/>
    </row>
    <row r="332" spans="1:26" ht="20.100000000000001" customHeight="1" x14ac:dyDescent="0.15">
      <c r="A332" s="144"/>
      <c r="B332" s="144"/>
      <c r="C332" s="161"/>
      <c r="E332" s="462"/>
      <c r="F332" s="459" t="s">
        <v>118</v>
      </c>
      <c r="G332" s="459"/>
      <c r="H332" s="459"/>
      <c r="I332" s="459"/>
      <c r="J332" s="459"/>
      <c r="K332" s="473"/>
      <c r="L332" s="19"/>
      <c r="M332" s="20"/>
      <c r="N332" s="8"/>
      <c r="O332" s="187"/>
      <c r="P332" s="504"/>
      <c r="Q332" s="473" t="s">
        <v>108</v>
      </c>
      <c r="R332" s="489"/>
      <c r="S332" s="490"/>
      <c r="T332" s="19"/>
      <c r="U332" s="20"/>
      <c r="V332" s="518"/>
      <c r="W332" s="519"/>
      <c r="X332" s="519"/>
      <c r="Y332" s="520"/>
      <c r="Z332" s="210"/>
    </row>
    <row r="333" spans="1:26" ht="20.100000000000001" customHeight="1" x14ac:dyDescent="0.15">
      <c r="A333" s="144"/>
      <c r="B333" s="144"/>
      <c r="C333" s="161"/>
      <c r="E333" s="462"/>
      <c r="F333" s="459" t="s">
        <v>119</v>
      </c>
      <c r="G333" s="459"/>
      <c r="H333" s="459"/>
      <c r="I333" s="459"/>
      <c r="J333" s="459"/>
      <c r="K333" s="473"/>
      <c r="L333" s="19"/>
      <c r="M333" s="20"/>
      <c r="N333" s="8"/>
      <c r="O333" s="187"/>
      <c r="P333" s="504"/>
      <c r="Q333" s="473" t="s">
        <v>109</v>
      </c>
      <c r="R333" s="489"/>
      <c r="S333" s="490"/>
      <c r="T333" s="19"/>
      <c r="U333" s="20"/>
      <c r="V333" s="518"/>
      <c r="W333" s="519"/>
      <c r="X333" s="519"/>
      <c r="Y333" s="520"/>
      <c r="Z333" s="210"/>
    </row>
    <row r="334" spans="1:26" ht="20.100000000000001" customHeight="1" x14ac:dyDescent="0.15">
      <c r="A334" s="144"/>
      <c r="B334" s="144"/>
      <c r="C334" s="161"/>
      <c r="E334" s="462"/>
      <c r="F334" s="459" t="s">
        <v>94</v>
      </c>
      <c r="G334" s="459"/>
      <c r="H334" s="459"/>
      <c r="I334" s="459"/>
      <c r="J334" s="459"/>
      <c r="K334" s="473"/>
      <c r="L334" s="19"/>
      <c r="M334" s="20"/>
      <c r="N334" s="8"/>
      <c r="O334" s="187"/>
      <c r="P334" s="508"/>
      <c r="Q334" s="491" t="s">
        <v>234</v>
      </c>
      <c r="R334" s="495"/>
      <c r="S334" s="496"/>
      <c r="T334" s="23"/>
      <c r="U334" s="24"/>
      <c r="V334" s="497"/>
      <c r="W334" s="498"/>
      <c r="X334" s="498"/>
      <c r="Y334" s="499"/>
      <c r="Z334" s="210"/>
    </row>
    <row r="335" spans="1:26" ht="20.100000000000001" customHeight="1" x14ac:dyDescent="0.15">
      <c r="A335" s="144"/>
      <c r="B335" s="144"/>
      <c r="C335" s="161"/>
      <c r="E335" s="462"/>
      <c r="F335" s="459" t="s">
        <v>120</v>
      </c>
      <c r="G335" s="459"/>
      <c r="H335" s="459"/>
      <c r="I335" s="459"/>
      <c r="J335" s="459"/>
      <c r="K335" s="473"/>
      <c r="L335" s="19"/>
      <c r="M335" s="20"/>
      <c r="N335" s="8"/>
      <c r="O335" s="187"/>
      <c r="P335" s="521" t="str">
        <f>"*1 具体的な内容を ("&amp;D$345&amp;")"&amp;E$345&amp;" に入力してください。"</f>
        <v>*1 具体的な内容を (5)その他の具体的な内容 に入力してください。</v>
      </c>
      <c r="X335" s="187"/>
      <c r="Z335" s="210"/>
    </row>
    <row r="336" spans="1:26" ht="20.100000000000001" customHeight="1" x14ac:dyDescent="0.15">
      <c r="A336" s="144"/>
      <c r="B336" s="144"/>
      <c r="C336" s="161"/>
      <c r="E336" s="462"/>
      <c r="F336" s="459" t="s">
        <v>93</v>
      </c>
      <c r="G336" s="459"/>
      <c r="H336" s="459"/>
      <c r="I336" s="459"/>
      <c r="J336" s="459"/>
      <c r="K336" s="473"/>
      <c r="L336" s="19"/>
      <c r="M336" s="20"/>
      <c r="N336" s="8"/>
      <c r="O336" s="187"/>
      <c r="P336" s="187"/>
      <c r="Q336" s="187"/>
      <c r="R336" s="187"/>
      <c r="S336" s="187"/>
      <c r="T336" s="187"/>
      <c r="U336" s="187"/>
      <c r="X336" s="187"/>
      <c r="Z336" s="210"/>
    </row>
    <row r="337" spans="1:27" ht="20.100000000000001" customHeight="1" x14ac:dyDescent="0.15">
      <c r="A337" s="144"/>
      <c r="B337" s="144"/>
      <c r="C337" s="161"/>
      <c r="E337" s="462"/>
      <c r="F337" s="459" t="s">
        <v>87</v>
      </c>
      <c r="G337" s="459"/>
      <c r="H337" s="459"/>
      <c r="I337" s="459"/>
      <c r="J337" s="459"/>
      <c r="K337" s="473"/>
      <c r="L337" s="19"/>
      <c r="M337" s="20"/>
      <c r="N337" s="8"/>
      <c r="O337" s="187"/>
      <c r="P337" s="187"/>
      <c r="Q337" s="187"/>
      <c r="R337" s="187"/>
      <c r="S337" s="187"/>
      <c r="T337" s="187"/>
      <c r="U337" s="187"/>
      <c r="X337" s="187"/>
      <c r="Z337" s="210"/>
    </row>
    <row r="338" spans="1:27" ht="20.100000000000001" customHeight="1" x14ac:dyDescent="0.15">
      <c r="A338" s="144"/>
      <c r="B338" s="144"/>
      <c r="C338" s="161"/>
      <c r="E338" s="462"/>
      <c r="F338" s="459" t="s">
        <v>202</v>
      </c>
      <c r="G338" s="459"/>
      <c r="H338" s="459"/>
      <c r="I338" s="459"/>
      <c r="J338" s="459"/>
      <c r="K338" s="473"/>
      <c r="L338" s="19"/>
      <c r="M338" s="20"/>
      <c r="N338" s="8"/>
      <c r="O338" s="168"/>
      <c r="P338" s="168"/>
      <c r="Q338" s="168"/>
      <c r="R338" s="168"/>
      <c r="S338" s="168"/>
      <c r="T338" s="168"/>
      <c r="U338" s="168"/>
      <c r="X338" s="168"/>
      <c r="Y338" s="168"/>
      <c r="Z338" s="430"/>
      <c r="AA338" s="168"/>
    </row>
    <row r="339" spans="1:27" ht="20.100000000000001" customHeight="1" x14ac:dyDescent="0.15">
      <c r="A339" s="144"/>
      <c r="B339" s="144"/>
      <c r="C339" s="170"/>
      <c r="D339" s="167"/>
      <c r="E339" s="462"/>
      <c r="F339" s="459" t="s">
        <v>91</v>
      </c>
      <c r="G339" s="459"/>
      <c r="H339" s="459"/>
      <c r="I339" s="459"/>
      <c r="J339" s="459"/>
      <c r="K339" s="473"/>
      <c r="L339" s="19"/>
      <c r="M339" s="20"/>
      <c r="N339" s="8"/>
      <c r="O339" s="187"/>
      <c r="P339" s="187"/>
      <c r="Q339" s="187"/>
      <c r="R339" s="186"/>
      <c r="S339" s="187"/>
      <c r="T339" s="522"/>
      <c r="U339" s="522"/>
      <c r="X339" s="522"/>
      <c r="Y339" s="187"/>
      <c r="Z339" s="166"/>
    </row>
    <row r="340" spans="1:27" ht="20.100000000000001" customHeight="1" x14ac:dyDescent="0.15">
      <c r="A340" s="144"/>
      <c r="B340" s="523"/>
      <c r="C340" s="167"/>
      <c r="D340" s="166"/>
      <c r="E340" s="462"/>
      <c r="F340" s="459" t="s">
        <v>92</v>
      </c>
      <c r="G340" s="459"/>
      <c r="H340" s="459"/>
      <c r="I340" s="459"/>
      <c r="J340" s="459"/>
      <c r="K340" s="473"/>
      <c r="L340" s="19"/>
      <c r="M340" s="20"/>
      <c r="N340" s="8"/>
      <c r="O340" s="187"/>
      <c r="P340" s="187"/>
      <c r="Q340" s="187"/>
      <c r="R340" s="187"/>
      <c r="S340" s="187"/>
      <c r="T340" s="187"/>
      <c r="U340" s="187"/>
      <c r="X340" s="187"/>
      <c r="Y340" s="187"/>
      <c r="Z340" s="166"/>
    </row>
    <row r="341" spans="1:27" ht="20.100000000000001" customHeight="1" x14ac:dyDescent="0.15">
      <c r="B341" s="210"/>
      <c r="E341" s="462"/>
      <c r="F341" s="459" t="s">
        <v>96</v>
      </c>
      <c r="G341" s="459"/>
      <c r="H341" s="459"/>
      <c r="I341" s="459"/>
      <c r="J341" s="459"/>
      <c r="K341" s="473"/>
      <c r="L341" s="19"/>
      <c r="M341" s="20"/>
      <c r="N341" s="8"/>
      <c r="Z341" s="210"/>
    </row>
    <row r="342" spans="1:27" ht="20.100000000000001" customHeight="1" x14ac:dyDescent="0.15">
      <c r="B342" s="210"/>
      <c r="E342" s="462"/>
      <c r="F342" s="459" t="s">
        <v>121</v>
      </c>
      <c r="G342" s="459"/>
      <c r="H342" s="459"/>
      <c r="I342" s="459"/>
      <c r="J342" s="459"/>
      <c r="K342" s="473"/>
      <c r="L342" s="19"/>
      <c r="M342" s="20"/>
      <c r="N342" s="8"/>
      <c r="Z342" s="210"/>
    </row>
    <row r="343" spans="1:27" ht="20.100000000000001" customHeight="1" x14ac:dyDescent="0.15">
      <c r="B343" s="210"/>
      <c r="E343" s="474"/>
      <c r="F343" s="467" t="s">
        <v>122</v>
      </c>
      <c r="G343" s="467"/>
      <c r="H343" s="467"/>
      <c r="I343" s="467"/>
      <c r="J343" s="467"/>
      <c r="K343" s="491"/>
      <c r="L343" s="23"/>
      <c r="M343" s="24"/>
      <c r="N343" s="9"/>
      <c r="Z343" s="210"/>
    </row>
    <row r="344" spans="1:27" ht="20.100000000000001" customHeight="1" x14ac:dyDescent="0.15">
      <c r="B344" s="210"/>
      <c r="E344" s="521"/>
      <c r="F344" s="524"/>
      <c r="G344" s="524"/>
      <c r="H344" s="524"/>
      <c r="I344" s="524"/>
      <c r="J344" s="524"/>
      <c r="K344" s="524"/>
      <c r="L344" s="525"/>
      <c r="M344" s="525"/>
      <c r="N344" s="526"/>
      <c r="Z344" s="210"/>
    </row>
    <row r="345" spans="1:27" ht="15.75" customHeight="1" x14ac:dyDescent="0.15">
      <c r="B345" s="210"/>
      <c r="D345" s="162">
        <v>5</v>
      </c>
      <c r="E345" s="424" t="s">
        <v>229</v>
      </c>
      <c r="Z345" s="210"/>
    </row>
    <row r="346" spans="1:27" ht="60" customHeight="1" x14ac:dyDescent="0.15">
      <c r="A346" s="142">
        <f>IFERROR(IF(AND($T334="○", TRIM($E346)=""),1001,0),3)</f>
        <v>0</v>
      </c>
      <c r="B346" s="210"/>
      <c r="E346" s="130"/>
      <c r="F346" s="131"/>
      <c r="G346" s="131"/>
      <c r="H346" s="131"/>
      <c r="I346" s="131"/>
      <c r="J346" s="131"/>
      <c r="K346" s="131"/>
      <c r="L346" s="131"/>
      <c r="M346" s="131"/>
      <c r="N346" s="131"/>
      <c r="O346" s="131"/>
      <c r="P346" s="131"/>
      <c r="Q346" s="131"/>
      <c r="R346" s="131"/>
      <c r="S346" s="131"/>
      <c r="T346" s="131"/>
      <c r="U346" s="131"/>
      <c r="V346" s="131"/>
      <c r="W346" s="131"/>
      <c r="X346" s="131"/>
      <c r="Y346" s="131"/>
      <c r="Z346" s="210"/>
    </row>
    <row r="347" spans="1:27" ht="15.75" customHeight="1" x14ac:dyDescent="0.15">
      <c r="B347" s="210"/>
      <c r="C347" s="215"/>
      <c r="D347" s="216"/>
      <c r="E347" s="216"/>
      <c r="F347" s="216"/>
      <c r="G347" s="216"/>
      <c r="H347" s="216"/>
      <c r="I347" s="216"/>
      <c r="J347" s="216"/>
      <c r="K347" s="216"/>
      <c r="L347" s="216"/>
      <c r="M347" s="216"/>
      <c r="N347" s="216"/>
      <c r="O347" s="216"/>
      <c r="P347" s="216"/>
      <c r="Q347" s="216"/>
      <c r="R347" s="216"/>
      <c r="S347" s="216"/>
      <c r="T347" s="216"/>
      <c r="U347" s="216"/>
      <c r="V347" s="216"/>
      <c r="W347" s="216"/>
      <c r="X347" s="216"/>
      <c r="Y347" s="216"/>
      <c r="Z347" s="527"/>
    </row>
  </sheetData>
  <sheetProtection algorithmName="SHA-512" hashValue="OLXivPQVaQovV4X+IisqW13HFNQYG/lAN9IuJPbdaKRyF/vILIF1IDaJNq2Ty8i8JJeRAC4Q79B2j1rrVm1ISA==" saltValue="a+FJ3DFCUspBIlF0AHmP8A==" spinCount="100000" sheet="1" objects="1" scenarios="1"/>
  <dataConsolidate/>
  <mergeCells count="479">
    <mergeCell ref="E305:E307"/>
    <mergeCell ref="E290:H290"/>
    <mergeCell ref="E300:H300"/>
    <mergeCell ref="E323:E343"/>
    <mergeCell ref="L304:M304"/>
    <mergeCell ref="E304:K304"/>
    <mergeCell ref="F305:K305"/>
    <mergeCell ref="F306:K306"/>
    <mergeCell ref="F307:K307"/>
    <mergeCell ref="F308:K308"/>
    <mergeCell ref="L333:M333"/>
    <mergeCell ref="L334:M334"/>
    <mergeCell ref="L335:M335"/>
    <mergeCell ref="F331:K331"/>
    <mergeCell ref="F332:K332"/>
    <mergeCell ref="F323:K323"/>
    <mergeCell ref="F341:K341"/>
    <mergeCell ref="F337:K337"/>
    <mergeCell ref="E308:E322"/>
    <mergeCell ref="F316:K316"/>
    <mergeCell ref="L307:M307"/>
    <mergeCell ref="L308:M308"/>
    <mergeCell ref="S236:T236"/>
    <mergeCell ref="U236:Y236"/>
    <mergeCell ref="T326:U326"/>
    <mergeCell ref="L340:M340"/>
    <mergeCell ref="L329:M329"/>
    <mergeCell ref="L330:M330"/>
    <mergeCell ref="T324:U324"/>
    <mergeCell ref="T325:U325"/>
    <mergeCell ref="T328:U328"/>
    <mergeCell ref="T329:U329"/>
    <mergeCell ref="V329:Y329"/>
    <mergeCell ref="P315:P324"/>
    <mergeCell ref="P325:P329"/>
    <mergeCell ref="V328:Y328"/>
    <mergeCell ref="V323:Y323"/>
    <mergeCell ref="V322:Y322"/>
    <mergeCell ref="V315:Y315"/>
    <mergeCell ref="V316:Y316"/>
    <mergeCell ref="V317:Y317"/>
    <mergeCell ref="V318:Y318"/>
    <mergeCell ref="T327:U327"/>
    <mergeCell ref="Q321:S321"/>
    <mergeCell ref="T323:U323"/>
    <mergeCell ref="V321:Y321"/>
    <mergeCell ref="T322:U322"/>
    <mergeCell ref="Q318:S318"/>
    <mergeCell ref="Q324:S324"/>
    <mergeCell ref="F336:K336"/>
    <mergeCell ref="L320:M320"/>
    <mergeCell ref="Q323:S323"/>
    <mergeCell ref="L323:M323"/>
    <mergeCell ref="F324:K324"/>
    <mergeCell ref="F330:K330"/>
    <mergeCell ref="F325:K325"/>
    <mergeCell ref="F326:K326"/>
    <mergeCell ref="F327:K327"/>
    <mergeCell ref="L332:M332"/>
    <mergeCell ref="L331:M331"/>
    <mergeCell ref="F333:K333"/>
    <mergeCell ref="F334:K334"/>
    <mergeCell ref="F335:K335"/>
    <mergeCell ref="L322:M322"/>
    <mergeCell ref="F321:K321"/>
    <mergeCell ref="F322:K322"/>
    <mergeCell ref="E346:Y346"/>
    <mergeCell ref="V324:Y324"/>
    <mergeCell ref="V325:Y325"/>
    <mergeCell ref="V326:Y326"/>
    <mergeCell ref="V327:Y327"/>
    <mergeCell ref="L341:M341"/>
    <mergeCell ref="L324:M324"/>
    <mergeCell ref="L325:M325"/>
    <mergeCell ref="L326:M326"/>
    <mergeCell ref="L327:M327"/>
    <mergeCell ref="L328:M328"/>
    <mergeCell ref="F342:K342"/>
    <mergeCell ref="F343:K343"/>
    <mergeCell ref="L342:M342"/>
    <mergeCell ref="L343:M343"/>
    <mergeCell ref="F340:K340"/>
    <mergeCell ref="L336:M336"/>
    <mergeCell ref="L337:M337"/>
    <mergeCell ref="F338:K338"/>
    <mergeCell ref="F339:K339"/>
    <mergeCell ref="F328:K328"/>
    <mergeCell ref="F329:K329"/>
    <mergeCell ref="L338:M338"/>
    <mergeCell ref="L339:M339"/>
    <mergeCell ref="V310:Y310"/>
    <mergeCell ref="V311:Y311"/>
    <mergeCell ref="V312:Y312"/>
    <mergeCell ref="V313:Y313"/>
    <mergeCell ref="V314:Y314"/>
    <mergeCell ref="L321:M321"/>
    <mergeCell ref="L314:M314"/>
    <mergeCell ref="L315:M315"/>
    <mergeCell ref="L317:M317"/>
    <mergeCell ref="Q317:S317"/>
    <mergeCell ref="T314:U314"/>
    <mergeCell ref="T315:U315"/>
    <mergeCell ref="L318:M318"/>
    <mergeCell ref="Q319:S319"/>
    <mergeCell ref="Q320:S320"/>
    <mergeCell ref="Q316:S316"/>
    <mergeCell ref="L316:M316"/>
    <mergeCell ref="T320:U320"/>
    <mergeCell ref="L319:M319"/>
    <mergeCell ref="V319:Y319"/>
    <mergeCell ref="V320:Y320"/>
    <mergeCell ref="E269:J269"/>
    <mergeCell ref="K269:M269"/>
    <mergeCell ref="O270:R270"/>
    <mergeCell ref="E267:J267"/>
    <mergeCell ref="N289:R289"/>
    <mergeCell ref="I299:M299"/>
    <mergeCell ref="I298:M298"/>
    <mergeCell ref="N298:R298"/>
    <mergeCell ref="I300:M300"/>
    <mergeCell ref="I287:M287"/>
    <mergeCell ref="K271:M271"/>
    <mergeCell ref="E272:J272"/>
    <mergeCell ref="K272:M272"/>
    <mergeCell ref="I281:M281"/>
    <mergeCell ref="K267:M267"/>
    <mergeCell ref="E270:J270"/>
    <mergeCell ref="K270:M270"/>
    <mergeCell ref="E271:J271"/>
    <mergeCell ref="E268:J268"/>
    <mergeCell ref="I288:M288"/>
    <mergeCell ref="N290:R290"/>
    <mergeCell ref="I293:M293"/>
    <mergeCell ref="I290:M290"/>
    <mergeCell ref="I291:M291"/>
    <mergeCell ref="K251:M251"/>
    <mergeCell ref="K252:M252"/>
    <mergeCell ref="K246:M246"/>
    <mergeCell ref="N286:R286"/>
    <mergeCell ref="N287:R287"/>
    <mergeCell ref="N285:R285"/>
    <mergeCell ref="O271:R271"/>
    <mergeCell ref="O263:R263"/>
    <mergeCell ref="O262:R262"/>
    <mergeCell ref="K256:M256"/>
    <mergeCell ref="O247:O254"/>
    <mergeCell ref="O267:R267"/>
    <mergeCell ref="O269:R269"/>
    <mergeCell ref="K259:M259"/>
    <mergeCell ref="K263:M263"/>
    <mergeCell ref="O256:R256"/>
    <mergeCell ref="O257:R257"/>
    <mergeCell ref="O258:R258"/>
    <mergeCell ref="I279:M279"/>
    <mergeCell ref="D255:J255"/>
    <mergeCell ref="K254:M254"/>
    <mergeCell ref="E265:J265"/>
    <mergeCell ref="O265:R265"/>
    <mergeCell ref="O259:R259"/>
    <mergeCell ref="V304:Y304"/>
    <mergeCell ref="V305:Y305"/>
    <mergeCell ref="V306:Y306"/>
    <mergeCell ref="Q235:R235"/>
    <mergeCell ref="F312:K312"/>
    <mergeCell ref="F313:K313"/>
    <mergeCell ref="F314:K314"/>
    <mergeCell ref="I296:M296"/>
    <mergeCell ref="I289:M289"/>
    <mergeCell ref="D259:J259"/>
    <mergeCell ref="D262:J262"/>
    <mergeCell ref="K262:M262"/>
    <mergeCell ref="C277:H277"/>
    <mergeCell ref="U235:Y235"/>
    <mergeCell ref="S237:T237"/>
    <mergeCell ref="D264:D272"/>
    <mergeCell ref="U237:Y237"/>
    <mergeCell ref="U238:Y238"/>
    <mergeCell ref="Q238:R238"/>
    <mergeCell ref="K238:N238"/>
    <mergeCell ref="O235:P235"/>
    <mergeCell ref="D250:J250"/>
    <mergeCell ref="D247:J247"/>
    <mergeCell ref="K247:M247"/>
    <mergeCell ref="S238:T238"/>
    <mergeCell ref="D232:E233"/>
    <mergeCell ref="O238:P238"/>
    <mergeCell ref="Q233:R233"/>
    <mergeCell ref="D234:J234"/>
    <mergeCell ref="O234:P234"/>
    <mergeCell ref="K250:M250"/>
    <mergeCell ref="K248:M248"/>
    <mergeCell ref="S234:T234"/>
    <mergeCell ref="S235:T235"/>
    <mergeCell ref="O246:R246"/>
    <mergeCell ref="K249:M249"/>
    <mergeCell ref="D248:J248"/>
    <mergeCell ref="D249:J249"/>
    <mergeCell ref="C243:H243"/>
    <mergeCell ref="D245:Y245"/>
    <mergeCell ref="D246:J246"/>
    <mergeCell ref="Q237:R237"/>
    <mergeCell ref="U233:Y233"/>
    <mergeCell ref="O232:P232"/>
    <mergeCell ref="D236:J236"/>
    <mergeCell ref="K236:N236"/>
    <mergeCell ref="O236:P236"/>
    <mergeCell ref="Q236:R236"/>
    <mergeCell ref="K228:P228"/>
    <mergeCell ref="K230:M230"/>
    <mergeCell ref="E219:H219"/>
    <mergeCell ref="D228:J230"/>
    <mergeCell ref="I206:M206"/>
    <mergeCell ref="Q232:R232"/>
    <mergeCell ref="S232:T232"/>
    <mergeCell ref="K232:N232"/>
    <mergeCell ref="F315:K315"/>
    <mergeCell ref="L310:M310"/>
    <mergeCell ref="Q309:S309"/>
    <mergeCell ref="L311:M311"/>
    <mergeCell ref="L312:M312"/>
    <mergeCell ref="L309:M309"/>
    <mergeCell ref="F310:K310"/>
    <mergeCell ref="F311:K311"/>
    <mergeCell ref="F309:K309"/>
    <mergeCell ref="P314:S314"/>
    <mergeCell ref="Q315:S315"/>
    <mergeCell ref="L313:M313"/>
    <mergeCell ref="P305:P313"/>
    <mergeCell ref="Q308:S308"/>
    <mergeCell ref="L305:M305"/>
    <mergeCell ref="L306:M306"/>
    <mergeCell ref="F317:K317"/>
    <mergeCell ref="F318:K318"/>
    <mergeCell ref="F319:K319"/>
    <mergeCell ref="F320:K320"/>
    <mergeCell ref="W1:Z1"/>
    <mergeCell ref="I155:Y155"/>
    <mergeCell ref="I157:Y157"/>
    <mergeCell ref="I159:M159"/>
    <mergeCell ref="Q231:R231"/>
    <mergeCell ref="D231:J231"/>
    <mergeCell ref="K231:N231"/>
    <mergeCell ref="O231:P231"/>
    <mergeCell ref="Q234:R234"/>
    <mergeCell ref="W187:X187"/>
    <mergeCell ref="N186:V186"/>
    <mergeCell ref="N182:V182"/>
    <mergeCell ref="N183:V183"/>
    <mergeCell ref="N184:V184"/>
    <mergeCell ref="N185:V185"/>
    <mergeCell ref="N187:V187"/>
    <mergeCell ref="I176:M176"/>
    <mergeCell ref="I20:M20"/>
    <mergeCell ref="I22:Y22"/>
    <mergeCell ref="I24:Y24"/>
    <mergeCell ref="I26:Y26"/>
    <mergeCell ref="I28:Y28"/>
    <mergeCell ref="I30:Y30"/>
    <mergeCell ref="I32:Y32"/>
    <mergeCell ref="C13:H13"/>
    <mergeCell ref="E15:H15"/>
    <mergeCell ref="J15:Y15"/>
    <mergeCell ref="I34:M34"/>
    <mergeCell ref="I36:M36"/>
    <mergeCell ref="J74:Y74"/>
    <mergeCell ref="I75:Y75"/>
    <mergeCell ref="J76:Y76"/>
    <mergeCell ref="I77:Y77"/>
    <mergeCell ref="I38:Y38"/>
    <mergeCell ref="I40:M40"/>
    <mergeCell ref="C60:H60"/>
    <mergeCell ref="I63:M63"/>
    <mergeCell ref="I69:M69"/>
    <mergeCell ref="I71:Y71"/>
    <mergeCell ref="I73:Y73"/>
    <mergeCell ref="I79:Y79"/>
    <mergeCell ref="I81:Y81"/>
    <mergeCell ref="I83:M83"/>
    <mergeCell ref="I120:Y120"/>
    <mergeCell ref="I122:M122"/>
    <mergeCell ref="I163:Y163"/>
    <mergeCell ref="I165:M165"/>
    <mergeCell ref="I167:M167"/>
    <mergeCell ref="C174:H174"/>
    <mergeCell ref="I169:Y169"/>
    <mergeCell ref="I124:M124"/>
    <mergeCell ref="I126:Y126"/>
    <mergeCell ref="C150:H150"/>
    <mergeCell ref="I153:M153"/>
    <mergeCell ref="I161:M161"/>
    <mergeCell ref="C109:H109"/>
    <mergeCell ref="I118:M118"/>
    <mergeCell ref="I85:M85"/>
    <mergeCell ref="I87:Y87"/>
    <mergeCell ref="D111:Y111"/>
    <mergeCell ref="I112:Y112"/>
    <mergeCell ref="I114:Y114"/>
    <mergeCell ref="I116:Y116"/>
    <mergeCell ref="J177:Y177"/>
    <mergeCell ref="K234:N234"/>
    <mergeCell ref="K235:N235"/>
    <mergeCell ref="K237:N237"/>
    <mergeCell ref="I217:M217"/>
    <mergeCell ref="W182:Y182"/>
    <mergeCell ref="E183:J183"/>
    <mergeCell ref="K183:M183"/>
    <mergeCell ref="W183:Y183"/>
    <mergeCell ref="E184:J184"/>
    <mergeCell ref="K184:M184"/>
    <mergeCell ref="W184:Y184"/>
    <mergeCell ref="E185:J185"/>
    <mergeCell ref="K185:M185"/>
    <mergeCell ref="W185:X185"/>
    <mergeCell ref="I202:M202"/>
    <mergeCell ref="E203:H203"/>
    <mergeCell ref="I209:M209"/>
    <mergeCell ref="I191:M191"/>
    <mergeCell ref="E220:H220"/>
    <mergeCell ref="I220:M220"/>
    <mergeCell ref="D235:J235"/>
    <mergeCell ref="U232:Y232"/>
    <mergeCell ref="O233:P233"/>
    <mergeCell ref="E187:J187"/>
    <mergeCell ref="J190:Y190"/>
    <mergeCell ref="I212:M212"/>
    <mergeCell ref="W186:X186"/>
    <mergeCell ref="E218:H218"/>
    <mergeCell ref="I178:M178"/>
    <mergeCell ref="J207:Y207"/>
    <mergeCell ref="E181:Y181"/>
    <mergeCell ref="I197:M197"/>
    <mergeCell ref="O195:P195"/>
    <mergeCell ref="I195:M195"/>
    <mergeCell ref="E200:H200"/>
    <mergeCell ref="I189:M189"/>
    <mergeCell ref="I200:M200"/>
    <mergeCell ref="E201:H201"/>
    <mergeCell ref="E214:H214"/>
    <mergeCell ref="I213:M213"/>
    <mergeCell ref="N299:R299"/>
    <mergeCell ref="N293:R293"/>
    <mergeCell ref="N294:R294"/>
    <mergeCell ref="Q322:S322"/>
    <mergeCell ref="P304:S304"/>
    <mergeCell ref="E182:J182"/>
    <mergeCell ref="K182:M182"/>
    <mergeCell ref="E210:H210"/>
    <mergeCell ref="I218:M218"/>
    <mergeCell ref="E211:H211"/>
    <mergeCell ref="E212:H212"/>
    <mergeCell ref="E202:H202"/>
    <mergeCell ref="E209:H209"/>
    <mergeCell ref="I203:M203"/>
    <mergeCell ref="E204:H204"/>
    <mergeCell ref="I214:M214"/>
    <mergeCell ref="I210:M210"/>
    <mergeCell ref="E213:H213"/>
    <mergeCell ref="E217:H217"/>
    <mergeCell ref="I211:M211"/>
    <mergeCell ref="I204:M204"/>
    <mergeCell ref="S233:T233"/>
    <mergeCell ref="K186:M187"/>
    <mergeCell ref="E186:J186"/>
    <mergeCell ref="N300:R300"/>
    <mergeCell ref="T321:U321"/>
    <mergeCell ref="T310:U310"/>
    <mergeCell ref="T311:U311"/>
    <mergeCell ref="T312:U312"/>
    <mergeCell ref="T313:U313"/>
    <mergeCell ref="Q310:S310"/>
    <mergeCell ref="Q305:S305"/>
    <mergeCell ref="Q306:S306"/>
    <mergeCell ref="Q307:S307"/>
    <mergeCell ref="Q311:S311"/>
    <mergeCell ref="Q312:S312"/>
    <mergeCell ref="Q313:S313"/>
    <mergeCell ref="T308:U308"/>
    <mergeCell ref="T309:U309"/>
    <mergeCell ref="T307:U307"/>
    <mergeCell ref="T305:U305"/>
    <mergeCell ref="T306:U306"/>
    <mergeCell ref="T304:U304"/>
    <mergeCell ref="E303:Y303"/>
    <mergeCell ref="V309:Y309"/>
    <mergeCell ref="V307:Y307"/>
    <mergeCell ref="V308:Y308"/>
    <mergeCell ref="T319:U319"/>
    <mergeCell ref="O272:R272"/>
    <mergeCell ref="K265:M265"/>
    <mergeCell ref="I193:M193"/>
    <mergeCell ref="U234:Y234"/>
    <mergeCell ref="O237:P237"/>
    <mergeCell ref="D238:J238"/>
    <mergeCell ref="K260:M260"/>
    <mergeCell ref="D261:J261"/>
    <mergeCell ref="K261:M261"/>
    <mergeCell ref="O261:R261"/>
    <mergeCell ref="D251:J251"/>
    <mergeCell ref="D237:J237"/>
    <mergeCell ref="I201:M201"/>
    <mergeCell ref="S231:T231"/>
    <mergeCell ref="U231:Y231"/>
    <mergeCell ref="K233:N233"/>
    <mergeCell ref="C225:H225"/>
    <mergeCell ref="D227:Y227"/>
    <mergeCell ref="Q228:T228"/>
    <mergeCell ref="U228:Y230"/>
    <mergeCell ref="K229:M229"/>
    <mergeCell ref="I219:M219"/>
    <mergeCell ref="F232:J232"/>
    <mergeCell ref="F233:J233"/>
    <mergeCell ref="I286:M286"/>
    <mergeCell ref="E288:H288"/>
    <mergeCell ref="I285:M285"/>
    <mergeCell ref="N295:R295"/>
    <mergeCell ref="N296:R296"/>
    <mergeCell ref="E291:H291"/>
    <mergeCell ref="E294:H294"/>
    <mergeCell ref="N297:R297"/>
    <mergeCell ref="E293:H293"/>
    <mergeCell ref="E295:H295"/>
    <mergeCell ref="E296:H296"/>
    <mergeCell ref="E292:H292"/>
    <mergeCell ref="E285:H285"/>
    <mergeCell ref="E286:H286"/>
    <mergeCell ref="E287:H287"/>
    <mergeCell ref="N291:R291"/>
    <mergeCell ref="N292:R292"/>
    <mergeCell ref="I294:M294"/>
    <mergeCell ref="I295:M295"/>
    <mergeCell ref="I292:M292"/>
    <mergeCell ref="N288:R288"/>
    <mergeCell ref="E289:H289"/>
    <mergeCell ref="D252:J252"/>
    <mergeCell ref="D253:J253"/>
    <mergeCell ref="O266:R266"/>
    <mergeCell ref="E266:J266"/>
    <mergeCell ref="K266:M266"/>
    <mergeCell ref="O264:R264"/>
    <mergeCell ref="K268:M268"/>
    <mergeCell ref="O268:R268"/>
    <mergeCell ref="K253:M253"/>
    <mergeCell ref="K255:M255"/>
    <mergeCell ref="O260:R260"/>
    <mergeCell ref="K257:M257"/>
    <mergeCell ref="D258:J258"/>
    <mergeCell ref="K258:M258"/>
    <mergeCell ref="K264:M264"/>
    <mergeCell ref="D254:J254"/>
    <mergeCell ref="D257:J257"/>
    <mergeCell ref="D256:J256"/>
    <mergeCell ref="D260:J260"/>
    <mergeCell ref="D263:J263"/>
    <mergeCell ref="E264:J264"/>
    <mergeCell ref="O255:R255"/>
    <mergeCell ref="E284:Y284"/>
    <mergeCell ref="E299:H299"/>
    <mergeCell ref="E297:H297"/>
    <mergeCell ref="I297:M297"/>
    <mergeCell ref="V331:Y331"/>
    <mergeCell ref="T331:U331"/>
    <mergeCell ref="Q331:S331"/>
    <mergeCell ref="V330:Y330"/>
    <mergeCell ref="T330:U330"/>
    <mergeCell ref="Q330:S330"/>
    <mergeCell ref="P330:P334"/>
    <mergeCell ref="V334:Y334"/>
    <mergeCell ref="T334:U334"/>
    <mergeCell ref="Q334:S334"/>
    <mergeCell ref="V333:Y333"/>
    <mergeCell ref="T333:U333"/>
    <mergeCell ref="Q333:S333"/>
    <mergeCell ref="V332:Y332"/>
    <mergeCell ref="T332:U332"/>
    <mergeCell ref="Q332:S332"/>
    <mergeCell ref="E298:H298"/>
    <mergeCell ref="T316:U316"/>
    <mergeCell ref="T317:U317"/>
    <mergeCell ref="T318:U318"/>
  </mergeCells>
  <phoneticPr fontId="4"/>
  <conditionalFormatting sqref="I20:M20">
    <cfRule type="expression" dxfId="120" priority="121" stopIfTrue="1">
      <formula>$A20&lt;&gt;0</formula>
    </cfRule>
  </conditionalFormatting>
  <conditionalFormatting sqref="I22:Y22">
    <cfRule type="expression" dxfId="119" priority="120" stopIfTrue="1">
      <formula>$A22&lt;&gt;0</formula>
    </cfRule>
  </conditionalFormatting>
  <conditionalFormatting sqref="I24:Y24">
    <cfRule type="expression" dxfId="118" priority="119" stopIfTrue="1">
      <formula>$A24&lt;&gt;0</formula>
    </cfRule>
  </conditionalFormatting>
  <conditionalFormatting sqref="I26:Y26">
    <cfRule type="expression" dxfId="117" priority="118" stopIfTrue="1">
      <formula>$A26&lt;&gt;0</formula>
    </cfRule>
  </conditionalFormatting>
  <conditionalFormatting sqref="I28:Y28">
    <cfRule type="expression" dxfId="116" priority="117" stopIfTrue="1">
      <formula>$A28&lt;&gt;0</formula>
    </cfRule>
  </conditionalFormatting>
  <conditionalFormatting sqref="I30:Y30">
    <cfRule type="expression" dxfId="115" priority="116" stopIfTrue="1">
      <formula>$A30&lt;&gt;0</formula>
    </cfRule>
  </conditionalFormatting>
  <conditionalFormatting sqref="I32:Y32">
    <cfRule type="expression" dxfId="114" priority="115" stopIfTrue="1">
      <formula>$A32&lt;&gt;0</formula>
    </cfRule>
  </conditionalFormatting>
  <conditionalFormatting sqref="I34:M34">
    <cfRule type="expression" dxfId="113" priority="114" stopIfTrue="1">
      <formula>$A34&lt;&gt;0</formula>
    </cfRule>
  </conditionalFormatting>
  <conditionalFormatting sqref="I36:M36">
    <cfRule type="expression" dxfId="112" priority="113" stopIfTrue="1">
      <formula>$A36&lt;&gt;0</formula>
    </cfRule>
  </conditionalFormatting>
  <conditionalFormatting sqref="I38:Y38">
    <cfRule type="expression" dxfId="111" priority="112" stopIfTrue="1">
      <formula>$A38&lt;&gt;0</formula>
    </cfRule>
  </conditionalFormatting>
  <conditionalFormatting sqref="I40:M40">
    <cfRule type="expression" dxfId="110" priority="111" stopIfTrue="1">
      <formula>$A40&lt;&gt;0</formula>
    </cfRule>
  </conditionalFormatting>
  <conditionalFormatting sqref="I63:M63">
    <cfRule type="expression" dxfId="109" priority="110" stopIfTrue="1">
      <formula>$A63&lt;&gt;0</formula>
    </cfRule>
  </conditionalFormatting>
  <conditionalFormatting sqref="I69:M69">
    <cfRule type="expression" dxfId="108" priority="109" stopIfTrue="1">
      <formula>$A69&lt;&gt;0</formula>
    </cfRule>
  </conditionalFormatting>
  <conditionalFormatting sqref="I71:Y71">
    <cfRule type="expression" dxfId="107" priority="108" stopIfTrue="1">
      <formula>$A71&lt;&gt;0</formula>
    </cfRule>
  </conditionalFormatting>
  <conditionalFormatting sqref="I73:Y73">
    <cfRule type="expression" dxfId="106" priority="107" stopIfTrue="1">
      <formula>$A73&lt;&gt;0</formula>
    </cfRule>
  </conditionalFormatting>
  <conditionalFormatting sqref="I75:Y75">
    <cfRule type="expression" dxfId="105" priority="106" stopIfTrue="1">
      <formula>$A75&lt;&gt;0</formula>
    </cfRule>
  </conditionalFormatting>
  <conditionalFormatting sqref="I77:Y77">
    <cfRule type="expression" dxfId="104" priority="105" stopIfTrue="1">
      <formula>$A77&lt;&gt;0</formula>
    </cfRule>
  </conditionalFormatting>
  <conditionalFormatting sqref="I79:Y79">
    <cfRule type="expression" dxfId="103" priority="104" stopIfTrue="1">
      <formula>$A79&lt;&gt;0</formula>
    </cfRule>
  </conditionalFormatting>
  <conditionalFormatting sqref="I81:Y81">
    <cfRule type="expression" dxfId="102" priority="103" stopIfTrue="1">
      <formula>$A81&lt;&gt;0</formula>
    </cfRule>
  </conditionalFormatting>
  <conditionalFormatting sqref="I83:M83">
    <cfRule type="expression" dxfId="101" priority="102" stopIfTrue="1">
      <formula>$A83&lt;&gt;0</formula>
    </cfRule>
  </conditionalFormatting>
  <conditionalFormatting sqref="P83">
    <cfRule type="expression" dxfId="100" priority="101" stopIfTrue="1">
      <formula>$A84&lt;&gt;0</formula>
    </cfRule>
  </conditionalFormatting>
  <conditionalFormatting sqref="I85:M85">
    <cfRule type="expression" dxfId="99" priority="100" stopIfTrue="1">
      <formula>$A85&lt;&gt;0</formula>
    </cfRule>
  </conditionalFormatting>
  <conditionalFormatting sqref="I87:Y87">
    <cfRule type="expression" dxfId="98" priority="99" stopIfTrue="1">
      <formula>$A87&lt;&gt;0</formula>
    </cfRule>
  </conditionalFormatting>
  <conditionalFormatting sqref="I114:Y114">
    <cfRule type="expression" dxfId="97" priority="98" stopIfTrue="1">
      <formula>$A114&lt;&gt;0</formula>
    </cfRule>
  </conditionalFormatting>
  <conditionalFormatting sqref="I116:Y116">
    <cfRule type="expression" dxfId="96" priority="97" stopIfTrue="1">
      <formula>$A116&lt;&gt;0</formula>
    </cfRule>
  </conditionalFormatting>
  <conditionalFormatting sqref="I120:Y120">
    <cfRule type="expression" dxfId="95" priority="96" stopIfTrue="1">
      <formula>$A120&lt;&gt;0</formula>
    </cfRule>
  </conditionalFormatting>
  <conditionalFormatting sqref="I122:M122">
    <cfRule type="expression" dxfId="94" priority="95" stopIfTrue="1">
      <formula>$A122&lt;&gt;0</formula>
    </cfRule>
  </conditionalFormatting>
  <conditionalFormatting sqref="I124:M124">
    <cfRule type="expression" dxfId="93" priority="94" stopIfTrue="1">
      <formula>$A124&lt;&gt;0</formula>
    </cfRule>
  </conditionalFormatting>
  <conditionalFormatting sqref="I126:Y126">
    <cfRule type="expression" dxfId="92" priority="93" stopIfTrue="1">
      <formula>$A126&lt;&gt;0</formula>
    </cfRule>
  </conditionalFormatting>
  <conditionalFormatting sqref="I153:M153">
    <cfRule type="expression" dxfId="91" priority="92" stopIfTrue="1">
      <formula>$A153&lt;&gt;0</formula>
    </cfRule>
  </conditionalFormatting>
  <conditionalFormatting sqref="I155:Y155">
    <cfRule type="expression" dxfId="90" priority="91" stopIfTrue="1">
      <formula>$A155&lt;&gt;0</formula>
    </cfRule>
  </conditionalFormatting>
  <conditionalFormatting sqref="I157:Y157">
    <cfRule type="expression" dxfId="89" priority="90" stopIfTrue="1">
      <formula>$A157&lt;&gt;0</formula>
    </cfRule>
  </conditionalFormatting>
  <conditionalFormatting sqref="I159:M159">
    <cfRule type="expression" dxfId="88" priority="89" stopIfTrue="1">
      <formula>$A159&lt;&gt;0</formula>
    </cfRule>
  </conditionalFormatting>
  <conditionalFormatting sqref="I161:M161">
    <cfRule type="expression" dxfId="87" priority="88" stopIfTrue="1">
      <formula>$A161&lt;&gt;0</formula>
    </cfRule>
  </conditionalFormatting>
  <conditionalFormatting sqref="I163:Y163">
    <cfRule type="expression" dxfId="86" priority="87" stopIfTrue="1">
      <formula>$A163&lt;&gt;0</formula>
    </cfRule>
  </conditionalFormatting>
  <conditionalFormatting sqref="I165:M165">
    <cfRule type="expression" dxfId="85" priority="86" stopIfTrue="1">
      <formula>$A165&lt;&gt;0</formula>
    </cfRule>
  </conditionalFormatting>
  <conditionalFormatting sqref="I167:M167">
    <cfRule type="expression" dxfId="84" priority="85" stopIfTrue="1">
      <formula>$A167&lt;&gt;0</formula>
    </cfRule>
  </conditionalFormatting>
  <conditionalFormatting sqref="I169:Y169">
    <cfRule type="expression" dxfId="83" priority="84" stopIfTrue="1">
      <formula>$A169&lt;&gt;0</formula>
    </cfRule>
  </conditionalFormatting>
  <conditionalFormatting sqref="K183:M183">
    <cfRule type="expression" dxfId="82" priority="83" stopIfTrue="1">
      <formula>$A182&lt;&gt;0</formula>
    </cfRule>
  </conditionalFormatting>
  <conditionalFormatting sqref="K184:M184">
    <cfRule type="expression" dxfId="81" priority="82" stopIfTrue="1">
      <formula>$A182&lt;&gt;0</formula>
    </cfRule>
  </conditionalFormatting>
  <conditionalFormatting sqref="N184:V184">
    <cfRule type="expression" dxfId="80" priority="81" stopIfTrue="1">
      <formula>$A184&lt;&gt;0</formula>
    </cfRule>
  </conditionalFormatting>
  <conditionalFormatting sqref="K185:M185">
    <cfRule type="expression" dxfId="79" priority="80" stopIfTrue="1">
      <formula>$A182&lt;&gt;0</formula>
    </cfRule>
  </conditionalFormatting>
  <conditionalFormatting sqref="N185:V185">
    <cfRule type="expression" dxfId="78" priority="79" stopIfTrue="1">
      <formula>$A185&lt;&gt;0</formula>
    </cfRule>
  </conditionalFormatting>
  <conditionalFormatting sqref="K186:M187">
    <cfRule type="expression" dxfId="77" priority="78" stopIfTrue="1">
      <formula>$A182&lt;&gt;0</formula>
    </cfRule>
  </conditionalFormatting>
  <conditionalFormatting sqref="N186:V186">
    <cfRule type="expression" dxfId="76" priority="77" stopIfTrue="1">
      <formula>AND($A186&lt;&gt;0,TRIM($N186)="")</formula>
    </cfRule>
  </conditionalFormatting>
  <conditionalFormatting sqref="W186:X186">
    <cfRule type="expression" dxfId="75" priority="76" stopIfTrue="1">
      <formula>AND($A186&lt;&gt;0,TRIM($W186)="")</formula>
    </cfRule>
  </conditionalFormatting>
  <conditionalFormatting sqref="I189:M189">
    <cfRule type="expression" dxfId="74" priority="75" stopIfTrue="1">
      <formula>$A189&lt;&gt;0</formula>
    </cfRule>
  </conditionalFormatting>
  <conditionalFormatting sqref="I200:M200">
    <cfRule type="expression" dxfId="73" priority="74" stopIfTrue="1">
      <formula>$A200&lt;&gt;0</formula>
    </cfRule>
  </conditionalFormatting>
  <conditionalFormatting sqref="I201:M201">
    <cfRule type="expression" dxfId="72" priority="73" stopIfTrue="1">
      <formula>$A201&lt;&gt;0</formula>
    </cfRule>
  </conditionalFormatting>
  <conditionalFormatting sqref="I202:M202">
    <cfRule type="expression" dxfId="71" priority="72" stopIfTrue="1">
      <formula>$A202&lt;&gt;0</formula>
    </cfRule>
  </conditionalFormatting>
  <conditionalFormatting sqref="I204:M204">
    <cfRule type="expression" dxfId="70" priority="71" stopIfTrue="1">
      <formula>$A204&lt;&gt;0</formula>
    </cfRule>
  </conditionalFormatting>
  <conditionalFormatting sqref="L305:M305">
    <cfRule type="expression" dxfId="69" priority="70" stopIfTrue="1">
      <formula>希望&lt;&gt;0</formula>
    </cfRule>
  </conditionalFormatting>
  <conditionalFormatting sqref="L306:M306">
    <cfRule type="expression" dxfId="68" priority="69" stopIfTrue="1">
      <formula>希望&lt;&gt;0</formula>
    </cfRule>
  </conditionalFormatting>
  <conditionalFormatting sqref="L307:M307">
    <cfRule type="expression" dxfId="67" priority="68" stopIfTrue="1">
      <formula>希望&lt;&gt;0</formula>
    </cfRule>
  </conditionalFormatting>
  <conditionalFormatting sqref="L308:M308">
    <cfRule type="expression" dxfId="66" priority="67" stopIfTrue="1">
      <formula>希望&lt;&gt;0</formula>
    </cfRule>
  </conditionalFormatting>
  <conditionalFormatting sqref="L309:M309">
    <cfRule type="expression" dxfId="65" priority="66" stopIfTrue="1">
      <formula>希望&lt;&gt;0</formula>
    </cfRule>
  </conditionalFormatting>
  <conditionalFormatting sqref="L310:M310">
    <cfRule type="expression" dxfId="64" priority="65" stopIfTrue="1">
      <formula>希望&lt;&gt;0</formula>
    </cfRule>
  </conditionalFormatting>
  <conditionalFormatting sqref="L311:M311">
    <cfRule type="expression" dxfId="63" priority="64" stopIfTrue="1">
      <formula>希望&lt;&gt;0</formula>
    </cfRule>
  </conditionalFormatting>
  <conditionalFormatting sqref="L312:M312">
    <cfRule type="expression" dxfId="62" priority="63" stopIfTrue="1">
      <formula>希望&lt;&gt;0</formula>
    </cfRule>
  </conditionalFormatting>
  <conditionalFormatting sqref="L313:M313">
    <cfRule type="expression" dxfId="61" priority="62" stopIfTrue="1">
      <formula>希望&lt;&gt;0</formula>
    </cfRule>
  </conditionalFormatting>
  <conditionalFormatting sqref="L314:M314">
    <cfRule type="expression" dxfId="60" priority="61" stopIfTrue="1">
      <formula>希望&lt;&gt;0</formula>
    </cfRule>
  </conditionalFormatting>
  <conditionalFormatting sqref="L315:M315">
    <cfRule type="expression" dxfId="59" priority="60" stopIfTrue="1">
      <formula>希望&lt;&gt;0</formula>
    </cfRule>
  </conditionalFormatting>
  <conditionalFormatting sqref="L316:M316">
    <cfRule type="expression" dxfId="58" priority="59" stopIfTrue="1">
      <formula>希望&lt;&gt;0</formula>
    </cfRule>
  </conditionalFormatting>
  <conditionalFormatting sqref="L317:M317">
    <cfRule type="expression" dxfId="57" priority="58" stopIfTrue="1">
      <formula>希望&lt;&gt;0</formula>
    </cfRule>
  </conditionalFormatting>
  <conditionalFormatting sqref="L318:M318">
    <cfRule type="expression" dxfId="56" priority="57" stopIfTrue="1">
      <formula>希望&lt;&gt;0</formula>
    </cfRule>
  </conditionalFormatting>
  <conditionalFormatting sqref="L319:M319">
    <cfRule type="expression" dxfId="55" priority="56" stopIfTrue="1">
      <formula>希望&lt;&gt;0</formula>
    </cfRule>
  </conditionalFormatting>
  <conditionalFormatting sqref="L320:M320">
    <cfRule type="expression" dxfId="54" priority="55" stopIfTrue="1">
      <formula>希望&lt;&gt;0</formula>
    </cfRule>
  </conditionalFormatting>
  <conditionalFormatting sqref="L321:M321">
    <cfRule type="expression" dxfId="53" priority="54" stopIfTrue="1">
      <formula>希望&lt;&gt;0</formula>
    </cfRule>
  </conditionalFormatting>
  <conditionalFormatting sqref="L322:M322">
    <cfRule type="expression" dxfId="52" priority="53" stopIfTrue="1">
      <formula>希望&lt;&gt;0</formula>
    </cfRule>
  </conditionalFormatting>
  <conditionalFormatting sqref="L323:M323">
    <cfRule type="expression" dxfId="51" priority="52" stopIfTrue="1">
      <formula>希望&lt;&gt;0</formula>
    </cfRule>
  </conditionalFormatting>
  <conditionalFormatting sqref="L324:M324">
    <cfRule type="expression" dxfId="50" priority="51" stopIfTrue="1">
      <formula>希望&lt;&gt;0</formula>
    </cfRule>
  </conditionalFormatting>
  <conditionalFormatting sqref="L325:M325">
    <cfRule type="expression" dxfId="49" priority="50" stopIfTrue="1">
      <formula>希望&lt;&gt;0</formula>
    </cfRule>
  </conditionalFormatting>
  <conditionalFormatting sqref="L326:M326">
    <cfRule type="expression" dxfId="48" priority="49" stopIfTrue="1">
      <formula>希望&lt;&gt;0</formula>
    </cfRule>
  </conditionalFormatting>
  <conditionalFormatting sqref="L327:M327">
    <cfRule type="expression" dxfId="47" priority="48" stopIfTrue="1">
      <formula>希望&lt;&gt;0</formula>
    </cfRule>
  </conditionalFormatting>
  <conditionalFormatting sqref="L328:M328">
    <cfRule type="expression" dxfId="46" priority="47" stopIfTrue="1">
      <formula>希望&lt;&gt;0</formula>
    </cfRule>
  </conditionalFormatting>
  <conditionalFormatting sqref="L329:M329">
    <cfRule type="expression" dxfId="45" priority="46" stopIfTrue="1">
      <formula>希望&lt;&gt;0</formula>
    </cfRule>
  </conditionalFormatting>
  <conditionalFormatting sqref="L330:M330">
    <cfRule type="expression" dxfId="44" priority="45" stopIfTrue="1">
      <formula>希望&lt;&gt;0</formula>
    </cfRule>
  </conditionalFormatting>
  <conditionalFormatting sqref="L331:M331">
    <cfRule type="expression" dxfId="43" priority="44" stopIfTrue="1">
      <formula>希望&lt;&gt;0</formula>
    </cfRule>
  </conditionalFormatting>
  <conditionalFormatting sqref="L332:M332">
    <cfRule type="expression" dxfId="42" priority="43" stopIfTrue="1">
      <formula>希望&lt;&gt;0</formula>
    </cfRule>
  </conditionalFormatting>
  <conditionalFormatting sqref="L333:M333">
    <cfRule type="expression" dxfId="41" priority="42" stopIfTrue="1">
      <formula>希望&lt;&gt;0</formula>
    </cfRule>
  </conditionalFormatting>
  <conditionalFormatting sqref="L334:M334">
    <cfRule type="expression" dxfId="40" priority="41" stopIfTrue="1">
      <formula>希望&lt;&gt;0</formula>
    </cfRule>
  </conditionalFormatting>
  <conditionalFormatting sqref="L335:M335">
    <cfRule type="expression" dxfId="39" priority="40" stopIfTrue="1">
      <formula>希望&lt;&gt;0</formula>
    </cfRule>
  </conditionalFormatting>
  <conditionalFormatting sqref="L336:M336">
    <cfRule type="expression" dxfId="38" priority="39" stopIfTrue="1">
      <formula>希望&lt;&gt;0</formula>
    </cfRule>
  </conditionalFormatting>
  <conditionalFormatting sqref="L337:M337">
    <cfRule type="expression" dxfId="37" priority="38" stopIfTrue="1">
      <formula>希望&lt;&gt;0</formula>
    </cfRule>
  </conditionalFormatting>
  <conditionalFormatting sqref="L338:M338">
    <cfRule type="expression" dxfId="36" priority="37" stopIfTrue="1">
      <formula>希望&lt;&gt;0</formula>
    </cfRule>
  </conditionalFormatting>
  <conditionalFormatting sqref="L339:M339">
    <cfRule type="expression" dxfId="35" priority="36" stopIfTrue="1">
      <formula>希望&lt;&gt;0</formula>
    </cfRule>
  </conditionalFormatting>
  <conditionalFormatting sqref="L340:M340">
    <cfRule type="expression" dxfId="34" priority="35" stopIfTrue="1">
      <formula>希望&lt;&gt;0</formula>
    </cfRule>
  </conditionalFormatting>
  <conditionalFormatting sqref="L341:M341">
    <cfRule type="expression" dxfId="33" priority="34" stopIfTrue="1">
      <formula>希望&lt;&gt;0</formula>
    </cfRule>
  </conditionalFormatting>
  <conditionalFormatting sqref="L342:M342">
    <cfRule type="expression" dxfId="32" priority="33" stopIfTrue="1">
      <formula>希望&lt;&gt;0</formula>
    </cfRule>
  </conditionalFormatting>
  <conditionalFormatting sqref="L343:M343">
    <cfRule type="expression" dxfId="31" priority="32" stopIfTrue="1">
      <formula>希望&lt;&gt;0</formula>
    </cfRule>
  </conditionalFormatting>
  <conditionalFormatting sqref="T305:U305">
    <cfRule type="expression" dxfId="30" priority="31" stopIfTrue="1">
      <formula>希望&lt;&gt;0</formula>
    </cfRule>
  </conditionalFormatting>
  <conditionalFormatting sqref="T306:U306">
    <cfRule type="expression" dxfId="29" priority="30" stopIfTrue="1">
      <formula>希望&lt;&gt;0</formula>
    </cfRule>
  </conditionalFormatting>
  <conditionalFormatting sqref="T307:U307">
    <cfRule type="expression" dxfId="28" priority="29" stopIfTrue="1">
      <formula>希望&lt;&gt;0</formula>
    </cfRule>
  </conditionalFormatting>
  <conditionalFormatting sqref="T308:U308">
    <cfRule type="expression" dxfId="27" priority="28" stopIfTrue="1">
      <formula>希望&lt;&gt;0</formula>
    </cfRule>
  </conditionalFormatting>
  <conditionalFormatting sqref="T309:U309">
    <cfRule type="expression" dxfId="26" priority="27" stopIfTrue="1">
      <formula>希望&lt;&gt;0</formula>
    </cfRule>
  </conditionalFormatting>
  <conditionalFormatting sqref="T310:U310">
    <cfRule type="expression" dxfId="25" priority="26" stopIfTrue="1">
      <formula>希望&lt;&gt;0</formula>
    </cfRule>
  </conditionalFormatting>
  <conditionalFormatting sqref="T311:U311">
    <cfRule type="expression" dxfId="24" priority="25" stopIfTrue="1">
      <formula>希望&lt;&gt;0</formula>
    </cfRule>
  </conditionalFormatting>
  <conditionalFormatting sqref="T312:U312">
    <cfRule type="expression" dxfId="23" priority="24" stopIfTrue="1">
      <formula>希望&lt;&gt;0</formula>
    </cfRule>
  </conditionalFormatting>
  <conditionalFormatting sqref="T313:U313">
    <cfRule type="expression" dxfId="22" priority="23" stopIfTrue="1">
      <formula>希望&lt;&gt;0</formula>
    </cfRule>
  </conditionalFormatting>
  <conditionalFormatting sqref="T314:U314">
    <cfRule type="expression" dxfId="21" priority="22" stopIfTrue="1">
      <formula>希望&lt;&gt;0</formula>
    </cfRule>
  </conditionalFormatting>
  <conditionalFormatting sqref="T315:U315">
    <cfRule type="expression" dxfId="20" priority="21" stopIfTrue="1">
      <formula>希望&lt;&gt;0</formula>
    </cfRule>
  </conditionalFormatting>
  <conditionalFormatting sqref="T316:U316">
    <cfRule type="expression" dxfId="19" priority="20" stopIfTrue="1">
      <formula>希望&lt;&gt;0</formula>
    </cfRule>
  </conditionalFormatting>
  <conditionalFormatting sqref="T317:U317">
    <cfRule type="expression" dxfId="18" priority="19" stopIfTrue="1">
      <formula>希望&lt;&gt;0</formula>
    </cfRule>
  </conditionalFormatting>
  <conditionalFormatting sqref="T318:U318">
    <cfRule type="expression" dxfId="17" priority="18" stopIfTrue="1">
      <formula>希望&lt;&gt;0</formula>
    </cfRule>
  </conditionalFormatting>
  <conditionalFormatting sqref="T319:U319">
    <cfRule type="expression" dxfId="16" priority="17" stopIfTrue="1">
      <formula>希望&lt;&gt;0</formula>
    </cfRule>
  </conditionalFormatting>
  <conditionalFormatting sqref="T320:U320">
    <cfRule type="expression" dxfId="15" priority="16" stopIfTrue="1">
      <formula>希望&lt;&gt;0</formula>
    </cfRule>
  </conditionalFormatting>
  <conditionalFormatting sqref="T321:U321">
    <cfRule type="expression" dxfId="14" priority="15" stopIfTrue="1">
      <formula>希望&lt;&gt;0</formula>
    </cfRule>
  </conditionalFormatting>
  <conditionalFormatting sqref="T322:U322">
    <cfRule type="expression" dxfId="13" priority="14" stopIfTrue="1">
      <formula>希望&lt;&gt;0</formula>
    </cfRule>
  </conditionalFormatting>
  <conditionalFormatting sqref="T323:U323">
    <cfRule type="expression" dxfId="12" priority="13" stopIfTrue="1">
      <formula>希望&lt;&gt;0</formula>
    </cfRule>
  </conditionalFormatting>
  <conditionalFormatting sqref="T324:U324">
    <cfRule type="expression" dxfId="11" priority="12" stopIfTrue="1">
      <formula>希望&lt;&gt;0</formula>
    </cfRule>
  </conditionalFormatting>
  <conditionalFormatting sqref="T325:U325">
    <cfRule type="expression" dxfId="10" priority="11" stopIfTrue="1">
      <formula>希望&lt;&gt;0</formula>
    </cfRule>
  </conditionalFormatting>
  <conditionalFormatting sqref="T326:U326">
    <cfRule type="expression" dxfId="9" priority="10" stopIfTrue="1">
      <formula>希望&lt;&gt;0</formula>
    </cfRule>
  </conditionalFormatting>
  <conditionalFormatting sqref="T327:U327">
    <cfRule type="expression" dxfId="8" priority="9" stopIfTrue="1">
      <formula>希望&lt;&gt;0</formula>
    </cfRule>
  </conditionalFormatting>
  <conditionalFormatting sqref="T328:U328">
    <cfRule type="expression" dxfId="7" priority="8" stopIfTrue="1">
      <formula>希望&lt;&gt;0</formula>
    </cfRule>
  </conditionalFormatting>
  <conditionalFormatting sqref="T329:U329">
    <cfRule type="expression" dxfId="6" priority="7" stopIfTrue="1">
      <formula>希望&lt;&gt;0</formula>
    </cfRule>
  </conditionalFormatting>
  <conditionalFormatting sqref="T330:U330">
    <cfRule type="expression" dxfId="5" priority="6" stopIfTrue="1">
      <formula>希望&lt;&gt;0</formula>
    </cfRule>
  </conditionalFormatting>
  <conditionalFormatting sqref="T331:U331">
    <cfRule type="expression" dxfId="4" priority="5" stopIfTrue="1">
      <formula>希望&lt;&gt;0</formula>
    </cfRule>
  </conditionalFormatting>
  <conditionalFormatting sqref="T332:U332">
    <cfRule type="expression" dxfId="3" priority="4" stopIfTrue="1">
      <formula>希望&lt;&gt;0</formula>
    </cfRule>
  </conditionalFormatting>
  <conditionalFormatting sqref="T333:U333">
    <cfRule type="expression" dxfId="2" priority="3" stopIfTrue="1">
      <formula>希望&lt;&gt;0</formula>
    </cfRule>
  </conditionalFormatting>
  <conditionalFormatting sqref="T334:U334">
    <cfRule type="expression" dxfId="1" priority="2" stopIfTrue="1">
      <formula>希望&lt;&gt;0</formula>
    </cfRule>
  </conditionalFormatting>
  <conditionalFormatting sqref="E346:Y346">
    <cfRule type="expression" dxfId="0" priority="1" stopIfTrue="1">
      <formula>$A346&lt;&gt;0</formula>
    </cfRule>
  </conditionalFormatting>
  <dataValidations count="283">
    <dataValidation imeMode="hiragana" allowBlank="1" showInputMessage="1" showErrorMessage="1" sqref="N184:V184 N185:V185 N186:V186 N187:V187 E272:J272 O255:R255 O256:R256 O257:R257 O258:R258 O259:R259 O260:R260 O261:R261 O262:R262 O263:R263 O264:R264 O265:R265 O266:R266 O267:R267 O268:R268 O269:R269 O270:R270 O271:R271 O272:R272 E295:H295 E296:H296 E297:H297 E298:H298 E299:H299 E300:H300 E346:Y346" xr:uid="{05C5E458-7E97-4C7D-B145-785925D6BEEE}"/>
    <dataValidation imeMode="halfAlpha" allowBlank="1" showInputMessage="1" showErrorMessage="1" sqref="I279:M279 I281:M281 I286:M286 I287:M287 I288:M288 I289:M289 I290:M290 I291:M291 I292:M292 I293:M293 I294:M294 I295:M295 I296:M296 I297:M297 I298:M298 I299:M299 I300:M300" xr:uid="{A002C164-567F-4850-89C1-075364074D4B}"/>
    <dataValidation imeMode="hiragana" allowBlank="1" showInputMessage="1" showErrorMessage="1" sqref="I22:Y22" xr:uid="{BFFD880E-3B5E-4D8B-B2C5-B30BFC5CEB4C}"/>
    <dataValidation type="whole" imeMode="halfAlpha" allowBlank="1" showInputMessage="1" showErrorMessage="1" error="7桁の数字を入力してください" sqref="I20:M20" xr:uid="{958802CF-183D-41B7-B2DF-FDE2137D0037}">
      <formula1>0</formula1>
      <formula2>9999999</formula2>
    </dataValidation>
    <dataValidation imeMode="fullKatakana" allowBlank="1" showInputMessage="1" showErrorMessage="1" sqref="I24:Y24" xr:uid="{39578B97-BF85-46CE-A6B2-D260C9E418CD}"/>
    <dataValidation imeMode="hiragana" allowBlank="1" showInputMessage="1" showErrorMessage="1" sqref="I26:Y26" xr:uid="{4D39636A-1EAE-43D1-A19E-57AB1C190E7B}"/>
    <dataValidation imeMode="hiragana" allowBlank="1" showInputMessage="1" showErrorMessage="1" sqref="I28:Y28" xr:uid="{B95CDE98-C216-44A4-9567-4AB88F0A495C}"/>
    <dataValidation imeMode="fullKatakana" allowBlank="1" showInputMessage="1" showErrorMessage="1" sqref="I30:Y30" xr:uid="{C0EF8A7B-E420-4B6E-AC0A-F8877041CC16}"/>
    <dataValidation imeMode="hiragana" allowBlank="1" showInputMessage="1" showErrorMessage="1" sqref="I32:Y32" xr:uid="{661C8693-3609-4363-AE69-1CEFFBB63C1D}"/>
    <dataValidation imeMode="halfAlpha" allowBlank="1" showInputMessage="1" showErrorMessage="1" sqref="I34:M34" xr:uid="{2F10FDC7-73FD-480E-AB98-D30D9763407A}"/>
    <dataValidation imeMode="halfAlpha" allowBlank="1" showInputMessage="1" showErrorMessage="1" sqref="P34" xr:uid="{1F6136CB-585C-49B4-A4A6-AD160EA173E3}"/>
    <dataValidation imeMode="halfAlpha" allowBlank="1" showInputMessage="1" showErrorMessage="1" sqref="I36:M36" xr:uid="{A6106309-E853-48C7-9ECD-CCB5E1D86F32}"/>
    <dataValidation imeMode="halfAlpha" allowBlank="1" showInputMessage="1" showErrorMessage="1" sqref="I38:Y38" xr:uid="{A6833854-DD5A-4603-B356-E24E019B8DB8}"/>
    <dataValidation type="list" imeMode="halfAlpha" allowBlank="1" showInputMessage="1" showErrorMessage="1" error="リストから選択してください" sqref="I40:M40" xr:uid="{E0CD148F-5321-456C-85C4-D3D2E4AE3352}">
      <formula1>"一致する,一致しない"</formula1>
    </dataValidation>
    <dataValidation type="list" imeMode="halfAlpha" allowBlank="1" showInputMessage="1" showErrorMessage="1" error="リストから選択してください" sqref="I63:M63" xr:uid="{99958A20-AFB6-44D4-BEEA-86FBDD2B8DBF}">
      <formula1>"しない,する"</formula1>
    </dataValidation>
    <dataValidation type="whole" imeMode="halfAlpha" allowBlank="1" showInputMessage="1" showErrorMessage="1" error="7桁の数字を入力してください" sqref="I69:M69" xr:uid="{3C7D6CD8-4899-40BF-B4B8-36E86BAFB1D6}">
      <formula1>0</formula1>
      <formula2>9999999</formula2>
    </dataValidation>
    <dataValidation imeMode="hiragana" allowBlank="1" showInputMessage="1" showErrorMessage="1" sqref="I71:Y71" xr:uid="{9E210761-FF96-45C5-BEFB-BC96EDE61B35}"/>
    <dataValidation imeMode="fullKatakana" allowBlank="1" showInputMessage="1" showErrorMessage="1" sqref="I73:Y73" xr:uid="{75BE12CA-76C9-4793-9516-E53F41BE6B14}"/>
    <dataValidation imeMode="hiragana" allowBlank="1" showInputMessage="1" showErrorMessage="1" sqref="I75:Y75" xr:uid="{547DFF32-30ED-4E9C-8153-9CE595957F94}"/>
    <dataValidation imeMode="hiragana" allowBlank="1" showInputMessage="1" showErrorMessage="1" sqref="I77:Y77" xr:uid="{7466B62C-09B7-4784-8D99-E6779711A476}"/>
    <dataValidation imeMode="fullKatakana" allowBlank="1" showInputMessage="1" showErrorMessage="1" sqref="I79:Y79" xr:uid="{08418620-7A1B-4F38-9913-B9E4045B7FC3}"/>
    <dataValidation imeMode="hiragana" allowBlank="1" showInputMessage="1" showErrorMessage="1" sqref="I81:Y81" xr:uid="{067BA91C-EC94-4D82-B3CB-33F50CD243AF}"/>
    <dataValidation imeMode="halfAlpha" allowBlank="1" showInputMessage="1" showErrorMessage="1" sqref="I83:M83" xr:uid="{30DB8DBF-A94E-4A51-B6A6-1E8EEDBFC3E1}"/>
    <dataValidation imeMode="halfAlpha" allowBlank="1" showInputMessage="1" showErrorMessage="1" sqref="P83" xr:uid="{82789530-2139-42E8-B299-6BFCADE58F1D}"/>
    <dataValidation imeMode="halfAlpha" allowBlank="1" showInputMessage="1" showErrorMessage="1" sqref="I85:M85" xr:uid="{A3722573-70F8-4E0C-916B-BDBE619DEE9B}"/>
    <dataValidation imeMode="halfAlpha" allowBlank="1" showInputMessage="1" showErrorMessage="1" sqref="I87:Y87" xr:uid="{AC37B6E8-FE99-4FBD-B616-F3F6C83A9BB3}"/>
    <dataValidation imeMode="hiragana" allowBlank="1" showInputMessage="1" showErrorMessage="1" sqref="I112:Y112" xr:uid="{6BD5FCE9-EB1E-4A70-B953-5286D8969B8A}"/>
    <dataValidation imeMode="fullKatakana" allowBlank="1" showInputMessage="1" showErrorMessage="1" sqref="I114:Y114" xr:uid="{A7CC5EDE-201E-4882-A6A7-79DEA5CFFCDB}"/>
    <dataValidation imeMode="hiragana" allowBlank="1" showInputMessage="1" showErrorMessage="1" sqref="I116:Y116" xr:uid="{6551ADD2-9149-4616-82C3-5E8F6ADEF02A}"/>
    <dataValidation type="whole" imeMode="halfAlpha" allowBlank="1" showInputMessage="1" showErrorMessage="1" error="7桁の数字を入力してください" sqref="I118:M118" xr:uid="{A5F5018B-7F10-41C6-B4B9-93A9E024AAE0}">
      <formula1>0</formula1>
      <formula2>9999999</formula2>
    </dataValidation>
    <dataValidation imeMode="hiragana" allowBlank="1" showInputMessage="1" showErrorMessage="1" sqref="I120:Y120" xr:uid="{14FBF04B-9AD8-40AB-A855-6A76359340C5}"/>
    <dataValidation imeMode="halfAlpha" allowBlank="1" showInputMessage="1" showErrorMessage="1" sqref="I122:M122" xr:uid="{B503BBE9-CAB2-4696-A549-34923B7F7F61}"/>
    <dataValidation imeMode="halfAlpha" allowBlank="1" showInputMessage="1" showErrorMessage="1" sqref="P122" xr:uid="{3C454FFB-45C5-41A6-A88F-CC96E612A996}"/>
    <dataValidation imeMode="halfAlpha" allowBlank="1" showInputMessage="1" showErrorMessage="1" sqref="I124:M124" xr:uid="{8C00E4B3-B011-43F3-B1DF-729CA22BE0D5}"/>
    <dataValidation imeMode="halfAlpha" allowBlank="1" showInputMessage="1" showErrorMessage="1" sqref="I126:Y126" xr:uid="{8EE5828B-F0E7-4B17-86DD-AB912863AB97}"/>
    <dataValidation type="list" imeMode="halfAlpha" allowBlank="1" showInputMessage="1" showErrorMessage="1" error="リストから選択してください" sqref="I153:M153" xr:uid="{6B91B744-78AE-4F97-82D3-ACA75CBF7379}">
      <formula1>"しない,する"</formula1>
    </dataValidation>
    <dataValidation imeMode="fullKatakana" allowBlank="1" showInputMessage="1" showErrorMessage="1" sqref="I155:Y155" xr:uid="{B8BA7778-9181-433A-A3B7-7BCA6534ED3E}"/>
    <dataValidation imeMode="hiragana" allowBlank="1" showInputMessage="1" showErrorMessage="1" sqref="I157:Y157" xr:uid="{4B4A5794-D1F4-4DEC-8206-B883AFD8A423}"/>
    <dataValidation imeMode="halfAlpha" allowBlank="1" showInputMessage="1" showErrorMessage="1" sqref="I159:M159" xr:uid="{05E1C030-A584-4D15-840C-81FB98285271}"/>
    <dataValidation type="whole" imeMode="halfAlpha" allowBlank="1" showInputMessage="1" showErrorMessage="1" error="7桁の数字を入力してください" sqref="I161:M161" xr:uid="{4D357D37-C91A-4EA0-B200-09E2316D4A64}">
      <formula1>0</formula1>
      <formula2>9999999</formula2>
    </dataValidation>
    <dataValidation imeMode="hiragana" allowBlank="1" showInputMessage="1" showErrorMessage="1" sqref="I163:Y163" xr:uid="{ADA8E581-C957-4111-9EE8-4223A80E7AFD}"/>
    <dataValidation imeMode="halfAlpha" allowBlank="1" showInputMessage="1" showErrorMessage="1" sqref="I165:M165" xr:uid="{901373E8-71F6-443F-85E7-106177D8D4D3}"/>
    <dataValidation imeMode="halfAlpha" allowBlank="1" showInputMessage="1" showErrorMessage="1" sqref="I167:M167" xr:uid="{089AE131-E8DC-4D3A-B730-188EF6A0FB1C}"/>
    <dataValidation imeMode="halfAlpha" allowBlank="1" showInputMessage="1" showErrorMessage="1" sqref="I169:Y169" xr:uid="{C0BC87AC-E515-4A44-A479-55DE12BCF6C9}"/>
    <dataValidation type="date" imeMode="halfAlpha" allowBlank="1" showInputMessage="1" showErrorMessage="1" error="有効な日付を入力してください" sqref="I176:M176" xr:uid="{13B4C3CF-46E9-47EE-9255-BD95116B74D7}">
      <formula1>92</formula1>
      <formula2>73415</formula2>
    </dataValidation>
    <dataValidation imeMode="hiragana" allowBlank="1" showInputMessage="1" showErrorMessage="1" sqref="I178:M178" xr:uid="{B46EC0B9-E7BF-4043-8D89-04D0332D9BDC}"/>
    <dataValidation allowBlank="1" showInputMessage="1" showErrorMessage="1" sqref="B182 I203:M203 I214:M214 I220:M220 K238:N238 O238:P238 Q238:R238 S238:T238 U238:Y238 B304" xr:uid="{2E59E1A7-F91A-4F61-920F-BBA0A013D7C4}"/>
    <dataValidation type="list" imeMode="halfAlpha" allowBlank="1" showInputMessage="1" showErrorMessage="1" error="リストから選択してください" sqref="K183:M183" xr:uid="{F78A7242-3600-4645-9D9F-C134A8528159}">
      <formula1>"○,　"</formula1>
    </dataValidation>
    <dataValidation type="list" imeMode="halfAlpha" allowBlank="1" showInputMessage="1" showErrorMessage="1" error="リストから選択してください" sqref="K184:M184" xr:uid="{9E6D7B27-EDC9-44BB-BEDC-6F0263FBDCC5}">
      <formula1>"○,　"</formula1>
    </dataValidation>
    <dataValidation type="list" imeMode="halfAlpha" allowBlank="1" showInputMessage="1" showErrorMessage="1" error="リストから選択してください" sqref="K185:M185" xr:uid="{49D5E1CB-433B-4646-ADC2-854FC1446104}">
      <formula1>"○,　"</formula1>
    </dataValidation>
    <dataValidation type="list" imeMode="halfAlpha" allowBlank="1" showInputMessage="1" showErrorMessage="1" error="リストから選択してください" sqref="K186:M187" xr:uid="{148CE8AA-E228-4DC9-B5DE-EE5791CDA08E}">
      <formula1>"○,　"</formula1>
    </dataValidation>
    <dataValidation type="whole" imeMode="halfAlpha" allowBlank="1" showInputMessage="1" showErrorMessage="1" error="有効な数字を入力してください" sqref="W186:X186" xr:uid="{D22EBC42-B0E7-4D6F-8F63-5C5DCAA0D02A}">
      <formula1>0</formula1>
      <formula2>100</formula2>
    </dataValidation>
    <dataValidation type="whole" imeMode="halfAlpha" allowBlank="1" showInputMessage="1" showErrorMessage="1" error="有効な数字を入力してください" sqref="W187:X187" xr:uid="{A222C2A7-041C-4D1F-8971-CCF6050FF240}">
      <formula1>0</formula1>
      <formula2>100</formula2>
    </dataValidation>
    <dataValidation type="whole" imeMode="halfAlpha" allowBlank="1" showInputMessage="1" showErrorMessage="1" error="有効な数字を入力してください" sqref="I189:M189" xr:uid="{91796097-7F68-4C20-8E25-EF47F212BBD8}">
      <formula1>0</formula1>
      <formula2>9999999999</formula2>
    </dataValidation>
    <dataValidation type="date" imeMode="halfAlpha" allowBlank="1" showInputMessage="1" showErrorMessage="1" error="有効な日付を入力してください" sqref="I191:M191" xr:uid="{EEB375A5-A3CA-4CCA-81A9-306AA15FF4EC}">
      <formula1>92</formula1>
      <formula2>73415</formula2>
    </dataValidation>
    <dataValidation type="date" imeMode="halfAlpha" allowBlank="1" showInputMessage="1" showErrorMessage="1" error="有効な日付を入力してください" sqref="I193:M193" xr:uid="{0E93F1BC-01B8-49C7-B772-DDC8746276D8}">
      <formula1>92</formula1>
      <formula2>73415</formula2>
    </dataValidation>
    <dataValidation type="date" imeMode="halfAlpha" allowBlank="1" showInputMessage="1" showErrorMessage="1" error="有効な日付を入力してください" sqref="I195:M195" xr:uid="{52BBD842-0910-4CCC-A6D8-7D75DEB526A2}">
      <formula1>92</formula1>
      <formula2>73415</formula2>
    </dataValidation>
    <dataValidation type="date" imeMode="halfAlpha" allowBlank="1" showInputMessage="1" showErrorMessage="1" error="有効な日付を入力してください" sqref="O195:P195" xr:uid="{F82EB50B-8461-4548-9C90-027E361E2058}">
      <formula1>92</formula1>
      <formula2>73415</formula2>
    </dataValidation>
    <dataValidation type="date" imeMode="halfAlpha" allowBlank="1" showInputMessage="1" showErrorMessage="1" error="有効な日付を入力してください" sqref="I197:M197" xr:uid="{D0C9116D-A817-46A0-88E7-F98D36765085}">
      <formula1>92</formula1>
      <formula2>73415</formula2>
    </dataValidation>
    <dataValidation type="whole" imeMode="halfAlpha" allowBlank="1" showInputMessage="1" showErrorMessage="1" error="有効な数字を入力してください" sqref="I200:M200" xr:uid="{B3D21A8E-F620-494B-B826-431A402E29EB}">
      <formula1>0</formula1>
      <formula2>9999999999</formula2>
    </dataValidation>
    <dataValidation type="whole" imeMode="halfAlpha" allowBlank="1" showInputMessage="1" showErrorMessage="1" error="有効な数字を入力してください" sqref="I201:M201" xr:uid="{D9D72DA3-A6C4-47B2-A8A4-34432562D598}">
      <formula1>0</formula1>
      <formula2>9999999999</formula2>
    </dataValidation>
    <dataValidation type="whole" imeMode="halfAlpha" allowBlank="1" showInputMessage="1" showErrorMessage="1" error="有効な数字を入力してください" sqref="I202:M202" xr:uid="{DF4E49E7-31F6-4B2F-900A-5A496E90975B}">
      <formula1>0</formula1>
      <formula2>9999999999</formula2>
    </dataValidation>
    <dataValidation type="whole" imeMode="halfAlpha" allowBlank="1" showInputMessage="1" showErrorMessage="1" error="有効な数字を入力してください" sqref="I204:M204" xr:uid="{41581A0F-475D-473F-8B90-4C239FB4CE9B}">
      <formula1>0</formula1>
      <formula2>9999999999</formula2>
    </dataValidation>
    <dataValidation type="list" imeMode="halfAlpha" allowBlank="1" showInputMessage="1" showErrorMessage="1" error="リストから選択してください" sqref="I206:M206" xr:uid="{7B7B3DA5-456A-4F21-A4FA-C2301DBC235C}">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894C0FEA-1E52-4A1B-B037-3574D0E0B08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495D2889-1B39-4CF7-955C-B152BA1BDAB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A38123DF-6C84-48E9-94CA-57DDC54C134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0003761B-7065-4D57-AD1E-7B07CC2FC40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05E6F0C8-F08D-44E4-A5DF-7C33F6A1C9C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713845F9-0EE0-47B4-BECA-3C42432F3565}">
      <formula1>-9999999999</formula1>
      <formula2>9999999999</formula2>
    </dataValidation>
    <dataValidation type="date" imeMode="halfAlpha" allowBlank="1" showInputMessage="1" showErrorMessage="1" error="有効な日付を入力してください" sqref="K229:M229" xr:uid="{11C967AA-71C5-4B7C-A736-E59DF437380E}">
      <formula1>92</formula1>
      <formula2>73415</formula2>
    </dataValidation>
    <dataValidation type="date" imeMode="halfAlpha" allowBlank="1" showInputMessage="1" showErrorMessage="1" error="有効な日付を入力してください" sqref="K230:M230" xr:uid="{46CFDD0A-8BC0-4DF3-BF03-0D11C4B7BD67}">
      <formula1>92</formula1>
      <formula2>73415</formula2>
    </dataValidation>
    <dataValidation type="date" imeMode="halfAlpha" allowBlank="1" showInputMessage="1" showErrorMessage="1" error="有効な日付を入力してください" sqref="O229" xr:uid="{51E8AE66-F3B9-4B7B-902F-1626D5C8E3B7}">
      <formula1>92</formula1>
      <formula2>73415</formula2>
    </dataValidation>
    <dataValidation type="date" imeMode="halfAlpha" allowBlank="1" showInputMessage="1" showErrorMessage="1" error="有効な日付を入力してください" sqref="O230" xr:uid="{6740F30E-8A07-46DA-A1F6-7B94619200C3}">
      <formula1>92</formula1>
      <formula2>73415</formula2>
    </dataValidation>
    <dataValidation type="date" imeMode="halfAlpha" allowBlank="1" showInputMessage="1" showErrorMessage="1" error="有効な日付を入力してください" sqref="Q229" xr:uid="{6DC70441-9067-456A-85BA-FFBC0AEE3A44}">
      <formula1>92</formula1>
      <formula2>73415</formula2>
    </dataValidation>
    <dataValidation type="date" imeMode="halfAlpha" allowBlank="1" showInputMessage="1" showErrorMessage="1" error="有効な日付を入力してください" sqref="Q230" xr:uid="{B3B53B4E-14EE-4533-AD86-4538F2D2E9C0}">
      <formula1>92</formula1>
      <formula2>73415</formula2>
    </dataValidation>
    <dataValidation type="date" imeMode="halfAlpha" allowBlank="1" showInputMessage="1" showErrorMessage="1" error="有効な日付を入力してください" sqref="S229" xr:uid="{2A91F287-A914-4EA5-982A-FA19A5959741}">
      <formula1>92</formula1>
      <formula2>73415</formula2>
    </dataValidation>
    <dataValidation type="date" imeMode="halfAlpha" allowBlank="1" showInputMessage="1" showErrorMessage="1" error="有効な日付を入力してください" sqref="S230" xr:uid="{401CDC19-0409-43DC-BAAF-B889BBE2AD46}">
      <formula1>92</formula1>
      <formula2>73415</formula2>
    </dataValidation>
    <dataValidation type="whole" imeMode="halfAlpha" allowBlank="1" showInputMessage="1" showErrorMessage="1" error="有効な数字を入力してください。10兆円以上になる場合は、9,999,999,999と入力してください" sqref="K231:N231" xr:uid="{99CE8FFC-6204-493E-AF3C-904B991FCA2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1:P231" xr:uid="{EF6C9745-81B5-4CB5-9BC5-E4422EF3D2F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R231" xr:uid="{FFAF35A3-A970-407D-8604-ACB132B862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1:T231" xr:uid="{DF313773-4E3F-41A9-919F-CF17FD6E562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1:Y231" xr:uid="{A02D0E6A-C8E7-47F5-90FC-ABD1E11D845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2:N232" xr:uid="{F02DABAA-A936-43B2-8B30-24466D80222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2:P232" xr:uid="{EE870518-C380-4240-89FC-D7866EAFA30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2:R232" xr:uid="{AD461606-0D35-4580-9CE8-6DAFE653A3F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2:T232" xr:uid="{A4FACC00-8F78-42BF-9754-D083EF2DE2B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2:Y232" xr:uid="{6A8521AD-57D7-4EC8-B355-BD773F7168E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N233" xr:uid="{7C0C0B4A-3D8B-4B2F-B3C9-1DA667F1632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3:P233" xr:uid="{879E082B-FD86-4AC7-86D4-7A4FF8863D4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3:R233" xr:uid="{EF8A07A6-265D-4002-9183-E22C1B2C4B0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3:T233" xr:uid="{04B30F1C-DF14-475C-9A8A-5A51C88F5B8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3:Y233" xr:uid="{00419653-12D9-4EFF-9B16-2FD95C6C903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4:N234" xr:uid="{88EC51DB-9B21-4C91-AEBD-687A8D9A7D4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4:P234" xr:uid="{4CDA204C-F0DD-4DE3-91B6-C391485B013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4:R234" xr:uid="{CCB8C5F5-5573-470A-8FC1-34359DDCD57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4:T234" xr:uid="{3668EA2C-EDB4-451F-A09E-4886275DB25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4:Y234" xr:uid="{174992EE-21C3-4523-844D-5A471013B4B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5:N235" xr:uid="{676D3936-BF95-49C4-87CA-F02CF11B67C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5:P235" xr:uid="{CEE939C3-E66C-4A2F-A195-E94EBF77600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5:R235" xr:uid="{737D1656-3AC9-40FD-9EBD-0EF6E0AA63C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5:T235" xr:uid="{084AC3DE-0C4E-48EC-BD9D-2AE1B430B0A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5:Y235" xr:uid="{406D864E-9C21-4538-9729-70AE3624BFE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6:N236" xr:uid="{24BA7E48-015F-48E5-9952-09ED0080FD7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6:P236" xr:uid="{DA158E38-2563-449F-9304-9CBFF489A65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6:R236" xr:uid="{69B1335F-DCA2-4AEA-8FEF-F25616E949C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6:T236" xr:uid="{F866B04E-F561-4EA2-9442-DDA90FFC577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6:Y236" xr:uid="{DD230D19-21C2-4C0C-80E4-00D1B5C8954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7:N237" xr:uid="{7095285B-CB52-48B4-8B79-267F36C8787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7:P237" xr:uid="{733C59C6-7506-4A4F-A4E6-8E6BD015B41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7:R237" xr:uid="{76730B8A-E042-4E64-9B62-4FB69476307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7:T237" xr:uid="{2CDF0A62-8778-42EA-9D9B-387CD119A57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7:Y237" xr:uid="{B1B3C698-69DE-4ED8-9552-B28D0A4027B3}">
      <formula1>-9999999999</formula1>
      <formula2>9999999999</formula2>
    </dataValidation>
    <dataValidation type="whole" imeMode="halfAlpha" allowBlank="1" showInputMessage="1" showErrorMessage="1" error="有効な数字を入力してください" sqref="K247:M247" xr:uid="{338A984A-3003-4085-AE6C-239BE2C8B422}">
      <formula1>0</formula1>
      <formula2>9999999999</formula2>
    </dataValidation>
    <dataValidation type="whole" imeMode="halfAlpha" allowBlank="1" showInputMessage="1" showErrorMessage="1" error="有効な数字を入力してください" sqref="K248:M248" xr:uid="{CDD5135E-988C-44FF-B41E-8E698A9EC3AC}">
      <formula1>0</formula1>
      <formula2>9999999999</formula2>
    </dataValidation>
    <dataValidation type="whole" imeMode="halfAlpha" allowBlank="1" showInputMessage="1" showErrorMessage="1" error="有効な数字を入力してください" sqref="K249:M249" xr:uid="{1A8B6EDC-3A70-486E-B5CA-081B97361117}">
      <formula1>0</formula1>
      <formula2>9999999999</formula2>
    </dataValidation>
    <dataValidation type="whole" imeMode="halfAlpha" allowBlank="1" showInputMessage="1" showErrorMessage="1" error="有効な数字を入力してください" sqref="K250:M250" xr:uid="{557A9C37-CAB3-4D4D-908E-9BE3919C9DA0}">
      <formula1>0</formula1>
      <formula2>9999999999</formula2>
    </dataValidation>
    <dataValidation type="whole" imeMode="halfAlpha" allowBlank="1" showInputMessage="1" showErrorMessage="1" error="有効な数字を入力してください" sqref="K251:M251" xr:uid="{70793786-A4A9-4559-A9AB-5A5AA4BA1A66}">
      <formula1>0</formula1>
      <formula2>9999999999</formula2>
    </dataValidation>
    <dataValidation type="whole" imeMode="halfAlpha" allowBlank="1" showInputMessage="1" showErrorMessage="1" error="有効な数字を入力してください" sqref="K252:M252" xr:uid="{717EFD7C-9AE4-4ABF-B0B6-1CE5C890F315}">
      <formula1>0</formula1>
      <formula2>9999999999</formula2>
    </dataValidation>
    <dataValidation type="whole" imeMode="halfAlpha" allowBlank="1" showInputMessage="1" showErrorMessage="1" error="有効な数字を入力してください" sqref="K253:M253" xr:uid="{35E9E4DE-F946-461C-BDE7-E70942A8A0EC}">
      <formula1>0</formula1>
      <formula2>9999999999</formula2>
    </dataValidation>
    <dataValidation type="whole" imeMode="halfAlpha" allowBlank="1" showInputMessage="1" showErrorMessage="1" error="有効な数字を入力してください" sqref="K254:M254" xr:uid="{5E19E529-C826-4262-8591-4F14D509D082}">
      <formula1>0</formula1>
      <formula2>9999999999</formula2>
    </dataValidation>
    <dataValidation type="whole" imeMode="halfAlpha" allowBlank="1" showInputMessage="1" showErrorMessage="1" error="有効な数字を入力してください" sqref="K255:M255" xr:uid="{D9486130-567A-4120-AF94-6EC30ECEAB29}">
      <formula1>0</formula1>
      <formula2>9999999999</formula2>
    </dataValidation>
    <dataValidation type="whole" imeMode="halfAlpha" allowBlank="1" showInputMessage="1" showErrorMessage="1" error="有効な数字を入力してください" sqref="K256:M256" xr:uid="{80D6EB31-2B6E-4E88-AA2E-72E65A05054D}">
      <formula1>0</formula1>
      <formula2>9999999999</formula2>
    </dataValidation>
    <dataValidation type="whole" imeMode="halfAlpha" allowBlank="1" showInputMessage="1" showErrorMessage="1" error="有効な数字を入力してください" sqref="K257:M257" xr:uid="{13CEA5F3-A8F1-45CC-A11B-E6700D853E44}">
      <formula1>0</formula1>
      <formula2>9999999999</formula2>
    </dataValidation>
    <dataValidation type="whole" imeMode="halfAlpha" allowBlank="1" showInputMessage="1" showErrorMessage="1" error="有効な数字を入力してください" sqref="K258:M258" xr:uid="{63BDEAB1-0D6D-4E9B-A586-2E490625FD97}">
      <formula1>0</formula1>
      <formula2>9999999999</formula2>
    </dataValidation>
    <dataValidation type="whole" imeMode="halfAlpha" allowBlank="1" showInputMessage="1" showErrorMessage="1" error="有効な数字を入力してください" sqref="K259:M259" xr:uid="{931634A8-E64D-46D2-94BB-B4F16127E7AD}">
      <formula1>0</formula1>
      <formula2>9999999999</formula2>
    </dataValidation>
    <dataValidation type="whole" imeMode="halfAlpha" allowBlank="1" showInputMessage="1" showErrorMessage="1" error="有効な数字を入力してください" sqref="K260:M260" xr:uid="{8A3AB50B-C49A-4C02-8E39-76D30EB6DCA2}">
      <formula1>0</formula1>
      <formula2>9999999999</formula2>
    </dataValidation>
    <dataValidation type="whole" imeMode="halfAlpha" allowBlank="1" showInputMessage="1" showErrorMessage="1" error="有効な数字を入力してください" sqref="K261:M261" xr:uid="{7F71679C-6455-49C3-856C-C1913CDEFAAA}">
      <formula1>0</formula1>
      <formula2>9999999999</formula2>
    </dataValidation>
    <dataValidation type="whole" imeMode="halfAlpha" allowBlank="1" showInputMessage="1" showErrorMessage="1" error="有効な数字を入力してください" sqref="K262:M262" xr:uid="{E9FEBFF9-76D4-4AC3-93FD-5F7D284B83C7}">
      <formula1>0</formula1>
      <formula2>9999999999</formula2>
    </dataValidation>
    <dataValidation type="whole" imeMode="halfAlpha" allowBlank="1" showInputMessage="1" showErrorMessage="1" error="有効な数字を入力してください" sqref="K263:M263" xr:uid="{BC11DFFA-C905-49DC-8EC7-40B6077CC915}">
      <formula1>0</formula1>
      <formula2>9999999999</formula2>
    </dataValidation>
    <dataValidation type="whole" imeMode="halfAlpha" allowBlank="1" showInputMessage="1" showErrorMessage="1" error="有効な数字を入力してください" sqref="K264:M264" xr:uid="{793A68CF-BECC-4972-86D2-6F9D451A3BDD}">
      <formula1>0</formula1>
      <formula2>9999999999</formula2>
    </dataValidation>
    <dataValidation type="whole" imeMode="halfAlpha" allowBlank="1" showInputMessage="1" showErrorMessage="1" error="有効な数字を入力してください" sqref="K265:M265" xr:uid="{635FE438-A395-4332-859F-C26A6A0A8061}">
      <formula1>0</formula1>
      <formula2>9999999999</formula2>
    </dataValidation>
    <dataValidation type="whole" imeMode="halfAlpha" allowBlank="1" showInputMessage="1" showErrorMessage="1" error="有効な数字を入力してください" sqref="K266:M266" xr:uid="{FF5DA59E-9ED1-41A1-BEC5-E1D01B9EBE88}">
      <formula1>0</formula1>
      <formula2>9999999999</formula2>
    </dataValidation>
    <dataValidation type="whole" imeMode="halfAlpha" allowBlank="1" showInputMessage="1" showErrorMessage="1" error="有効な数字を入力してください" sqref="K267:M267" xr:uid="{3C98DD95-5EA8-410A-8117-F60FA8111E41}">
      <formula1>0</formula1>
      <formula2>9999999999</formula2>
    </dataValidation>
    <dataValidation type="whole" imeMode="halfAlpha" allowBlank="1" showInputMessage="1" showErrorMessage="1" error="有効な数字を入力してください" sqref="K268:M268" xr:uid="{C6F1528E-692B-4F2C-8989-4722E62A8CCC}">
      <formula1>0</formula1>
      <formula2>9999999999</formula2>
    </dataValidation>
    <dataValidation type="whole" imeMode="halfAlpha" allowBlank="1" showInputMessage="1" showErrorMessage="1" error="有効な数字を入力してください" sqref="K269:M269" xr:uid="{FD535520-9FBA-4475-9D7B-EF22F7393420}">
      <formula1>0</formula1>
      <formula2>9999999999</formula2>
    </dataValidation>
    <dataValidation type="whole" imeMode="halfAlpha" allowBlank="1" showInputMessage="1" showErrorMessage="1" error="有効な数字を入力してください" sqref="K270:M270" xr:uid="{F12AE415-0B50-4686-8644-A5355069C14B}">
      <formula1>0</formula1>
      <formula2>9999999999</formula2>
    </dataValidation>
    <dataValidation type="whole" imeMode="halfAlpha" allowBlank="1" showInputMessage="1" showErrorMessage="1" error="有効な数字を入力してください" sqref="K271:M271" xr:uid="{A3B7D668-5895-4C6F-B128-4B832BBC42A4}">
      <formula1>0</formula1>
      <formula2>9999999999</formula2>
    </dataValidation>
    <dataValidation type="whole" imeMode="halfAlpha" allowBlank="1" showInputMessage="1" showErrorMessage="1" error="有効な数字を入力してください" sqref="K272:M272" xr:uid="{80FCACF5-8A9B-47C4-8E7B-8D3F37D3A0AA}">
      <formula1>0</formula1>
      <formula2>9999999999</formula2>
    </dataValidation>
    <dataValidation type="whole" imeMode="halfAlpha" allowBlank="1" showInputMessage="1" showErrorMessage="1" error="有効な数字を入力してください" sqref="S247" xr:uid="{62912C20-3FDE-4F2C-AB1A-EDB68CD4D766}">
      <formula1>0</formula1>
      <formula2>9999999999</formula2>
    </dataValidation>
    <dataValidation type="whole" imeMode="halfAlpha" allowBlank="1" showInputMessage="1" showErrorMessage="1" error="有効な数字を入力してください" sqref="S248" xr:uid="{7FF335A2-7FDB-4488-B545-35271D6392F6}">
      <formula1>0</formula1>
      <formula2>9999999999</formula2>
    </dataValidation>
    <dataValidation type="whole" imeMode="halfAlpha" allowBlank="1" showInputMessage="1" showErrorMessage="1" error="有効な数字を入力してください" sqref="S249" xr:uid="{C87BCD53-B533-4DC8-A90C-EA3A2E6231A8}">
      <formula1>0</formula1>
      <formula2>9999999999</formula2>
    </dataValidation>
    <dataValidation type="whole" imeMode="halfAlpha" allowBlank="1" showInputMessage="1" showErrorMessage="1" error="有効な数字を入力してください" sqref="S250" xr:uid="{43396CD7-545D-444C-A0FA-40055331467C}">
      <formula1>0</formula1>
      <formula2>9999999999</formula2>
    </dataValidation>
    <dataValidation type="whole" imeMode="halfAlpha" allowBlank="1" showInputMessage="1" showErrorMessage="1" error="有効な数字を入力してください" sqref="S251" xr:uid="{6211764F-0CFD-4B31-92F5-222553A95BB3}">
      <formula1>0</formula1>
      <formula2>9999999999</formula2>
    </dataValidation>
    <dataValidation type="whole" imeMode="halfAlpha" allowBlank="1" showInputMessage="1" showErrorMessage="1" error="有効な数字を入力してください" sqref="S252" xr:uid="{D5B561A3-C521-4A5B-B193-923300FED67C}">
      <formula1>0</formula1>
      <formula2>9999999999</formula2>
    </dataValidation>
    <dataValidation type="whole" imeMode="halfAlpha" allowBlank="1" showInputMessage="1" showErrorMessage="1" error="有効な数字を入力してください" sqref="S253" xr:uid="{D30C97A2-72C6-4131-904F-2B02773FA3BE}">
      <formula1>0</formula1>
      <formula2>9999999999</formula2>
    </dataValidation>
    <dataValidation type="whole" imeMode="halfAlpha" allowBlank="1" showInputMessage="1" showErrorMessage="1" error="有効な数字を入力してください" sqref="S254" xr:uid="{0B92838D-482D-4858-A7CB-480B88B65C72}">
      <formula1>0</formula1>
      <formula2>9999999999</formula2>
    </dataValidation>
    <dataValidation type="whole" imeMode="halfAlpha" allowBlank="1" showInputMessage="1" showErrorMessage="1" error="有効な数字を入力してください" sqref="S255" xr:uid="{FE9E17CC-6A24-41E0-AE09-0C9102CCFEF8}">
      <formula1>0</formula1>
      <formula2>9999999999</formula2>
    </dataValidation>
    <dataValidation type="whole" imeMode="halfAlpha" allowBlank="1" showInputMessage="1" showErrorMessage="1" error="有効な数字を入力してください" sqref="S256" xr:uid="{4EDBA4DF-8116-4298-AD31-02F9188F8B93}">
      <formula1>0</formula1>
      <formula2>9999999999</formula2>
    </dataValidation>
    <dataValidation type="whole" imeMode="halfAlpha" allowBlank="1" showInputMessage="1" showErrorMessage="1" error="有効な数字を入力してください" sqref="S257" xr:uid="{073B2C6D-F5A3-4F73-8FCF-D372A6383839}">
      <formula1>0</formula1>
      <formula2>9999999999</formula2>
    </dataValidation>
    <dataValidation type="whole" imeMode="halfAlpha" allowBlank="1" showInputMessage="1" showErrorMessage="1" error="有効な数字を入力してください" sqref="S258" xr:uid="{F1E1694D-7CB6-4252-B02A-0D0494CB25B8}">
      <formula1>0</formula1>
      <formula2>9999999999</formula2>
    </dataValidation>
    <dataValidation type="whole" imeMode="halfAlpha" allowBlank="1" showInputMessage="1" showErrorMessage="1" error="有効な数字を入力してください" sqref="S259" xr:uid="{72CF1696-18CE-4018-A79C-0F504EB22EEA}">
      <formula1>0</formula1>
      <formula2>9999999999</formula2>
    </dataValidation>
    <dataValidation type="whole" imeMode="halfAlpha" allowBlank="1" showInputMessage="1" showErrorMessage="1" error="有効な数字を入力してください" sqref="S260" xr:uid="{7B88BF37-0022-451B-A61F-6272F00C12B5}">
      <formula1>0</formula1>
      <formula2>9999999999</formula2>
    </dataValidation>
    <dataValidation type="whole" imeMode="halfAlpha" allowBlank="1" showInputMessage="1" showErrorMessage="1" error="有効な数字を入力してください" sqref="S261" xr:uid="{72D73134-F859-41ED-87AF-664DA4B0D8C0}">
      <formula1>0</formula1>
      <formula2>9999999999</formula2>
    </dataValidation>
    <dataValidation type="whole" imeMode="halfAlpha" allowBlank="1" showInputMessage="1" showErrorMessage="1" error="有効な数字を入力してください" sqref="S262" xr:uid="{96F97644-1B03-4316-98CD-9EDDAE61984A}">
      <formula1>0</formula1>
      <formula2>9999999999</formula2>
    </dataValidation>
    <dataValidation type="whole" imeMode="halfAlpha" allowBlank="1" showInputMessage="1" showErrorMessage="1" error="有効な数字を入力してください" sqref="S263" xr:uid="{3D1D2685-6878-4F6B-878F-49752A2CF918}">
      <formula1>0</formula1>
      <formula2>9999999999</formula2>
    </dataValidation>
    <dataValidation type="whole" imeMode="halfAlpha" allowBlank="1" showInputMessage="1" showErrorMessage="1" error="有効な数字を入力してください" sqref="S264" xr:uid="{60C8ED99-3CF3-4B36-84AD-157EB6068402}">
      <formula1>0</formula1>
      <formula2>9999999999</formula2>
    </dataValidation>
    <dataValidation type="whole" imeMode="halfAlpha" allowBlank="1" showInputMessage="1" showErrorMessage="1" error="有効な数字を入力してください" sqref="S265" xr:uid="{9D33D0C5-C47A-4557-8B88-DA207457A2AE}">
      <formula1>0</formula1>
      <formula2>9999999999</formula2>
    </dataValidation>
    <dataValidation type="whole" imeMode="halfAlpha" allowBlank="1" showInputMessage="1" showErrorMessage="1" error="有効な数字を入力してください" sqref="S266" xr:uid="{EB1503E7-D2BC-4093-BFCB-7F4D2FE739BC}">
      <formula1>0</formula1>
      <formula2>9999999999</formula2>
    </dataValidation>
    <dataValidation type="whole" imeMode="halfAlpha" allowBlank="1" showInputMessage="1" showErrorMessage="1" error="有効な数字を入力してください" sqref="S267" xr:uid="{DF4E6050-6E93-4712-A39C-C0FBE2C8D33D}">
      <formula1>0</formula1>
      <formula2>9999999999</formula2>
    </dataValidation>
    <dataValidation type="whole" imeMode="halfAlpha" allowBlank="1" showInputMessage="1" showErrorMessage="1" error="有効な数字を入力してください" sqref="S268" xr:uid="{3225AC75-47FC-4882-AAE2-5BD862D7F02C}">
      <formula1>0</formula1>
      <formula2>9999999999</formula2>
    </dataValidation>
    <dataValidation type="whole" imeMode="halfAlpha" allowBlank="1" showInputMessage="1" showErrorMessage="1" error="有効な数字を入力してください" sqref="S269" xr:uid="{62D16932-A07C-40C8-95F0-187FD7FFBE74}">
      <formula1>0</formula1>
      <formula2>9999999999</formula2>
    </dataValidation>
    <dataValidation type="whole" imeMode="halfAlpha" allowBlank="1" showInputMessage="1" showErrorMessage="1" error="有効な数字を入力してください" sqref="S270" xr:uid="{7B00DC21-EA43-4AB8-982D-FA282847F592}">
      <formula1>0</formula1>
      <formula2>9999999999</formula2>
    </dataValidation>
    <dataValidation type="whole" imeMode="halfAlpha" allowBlank="1" showInputMessage="1" showErrorMessage="1" error="有効な数字を入力してください" sqref="S271" xr:uid="{29B7EB8F-3706-4670-AC4F-F831AE605F74}">
      <formula1>0</formula1>
      <formula2>9999999999</formula2>
    </dataValidation>
    <dataValidation type="whole" imeMode="halfAlpha" allowBlank="1" showInputMessage="1" showErrorMessage="1" error="有効な数字を入力してください" sqref="S272" xr:uid="{A9714464-21D8-4815-9D0B-3C3412B07629}">
      <formula1>0</formula1>
      <formula2>9999999999</formula2>
    </dataValidation>
    <dataValidation type="date" imeMode="halfAlpha" allowBlank="1" showInputMessage="1" showErrorMessage="1" error="有効な日付を入力してください" sqref="N286:R286" xr:uid="{9C3296CF-130B-44E3-B1E9-F428B71B6DA5}">
      <formula1>92</formula1>
      <formula2>73415</formula2>
    </dataValidation>
    <dataValidation type="date" imeMode="halfAlpha" allowBlank="1" showInputMessage="1" showErrorMessage="1" error="有効な日付を入力してください" sqref="N287:R287" xr:uid="{ECE5F19B-B801-4FA1-BB38-867120042AD3}">
      <formula1>92</formula1>
      <formula2>73415</formula2>
    </dataValidation>
    <dataValidation type="date" imeMode="halfAlpha" allowBlank="1" showInputMessage="1" showErrorMessage="1" error="有効な日付を入力してください" sqref="N288:R288" xr:uid="{6522C5E5-93BB-46D0-A0C9-23DB4C693E74}">
      <formula1>92</formula1>
      <formula2>73415</formula2>
    </dataValidation>
    <dataValidation type="date" imeMode="halfAlpha" allowBlank="1" showInputMessage="1" showErrorMessage="1" error="有効な日付を入力してください" sqref="N289:R289" xr:uid="{4352E184-4AEB-47B9-9E41-354F6DDF6F4D}">
      <formula1>92</formula1>
      <formula2>73415</formula2>
    </dataValidation>
    <dataValidation type="date" imeMode="halfAlpha" allowBlank="1" showInputMessage="1" showErrorMessage="1" error="有効な日付を入力してください" sqref="N290:R290" xr:uid="{870D1F92-6A0E-4DBB-8C2B-640A92A634AC}">
      <formula1>92</formula1>
      <formula2>73415</formula2>
    </dataValidation>
    <dataValidation type="date" imeMode="halfAlpha" allowBlank="1" showInputMessage="1" showErrorMessage="1" error="有効な日付を入力してください" sqref="N291:R291" xr:uid="{EEC1377D-5E4A-4E8F-8A23-7FB2D7B748C0}">
      <formula1>92</formula1>
      <formula2>73415</formula2>
    </dataValidation>
    <dataValidation type="date" imeMode="halfAlpha" allowBlank="1" showInputMessage="1" showErrorMessage="1" error="有効な日付を入力してください" sqref="N292:R292" xr:uid="{6B1E354C-FA99-4958-ACD9-10D5D697954A}">
      <formula1>92</formula1>
      <formula2>73415</formula2>
    </dataValidation>
    <dataValidation type="date" imeMode="halfAlpha" allowBlank="1" showInputMessage="1" showErrorMessage="1" error="有効な日付を入力してください" sqref="N293:R293" xr:uid="{8E5E9CF1-15D0-4FFE-B855-3AD02A1ED8E2}">
      <formula1>92</formula1>
      <formula2>73415</formula2>
    </dataValidation>
    <dataValidation type="date" imeMode="halfAlpha" allowBlank="1" showInputMessage="1" showErrorMessage="1" error="有効な日付を入力してください" sqref="N294:R294" xr:uid="{1D617101-5B3C-4A7B-9723-2FC5BD36E585}">
      <formula1>92</formula1>
      <formula2>73415</formula2>
    </dataValidation>
    <dataValidation type="date" imeMode="halfAlpha" allowBlank="1" showInputMessage="1" showErrorMessage="1" error="有効な日付を入力してください" sqref="N295:R295" xr:uid="{B9373C09-375A-46C7-B045-10024211BB7B}">
      <formula1>92</formula1>
      <formula2>73415</formula2>
    </dataValidation>
    <dataValidation type="date" imeMode="halfAlpha" allowBlank="1" showInputMessage="1" showErrorMessage="1" error="有効な日付を入力してください" sqref="N296:R296" xr:uid="{24F4D4FD-E95D-4498-888B-1748C9C4779B}">
      <formula1>92</formula1>
      <formula2>73415</formula2>
    </dataValidation>
    <dataValidation type="date" imeMode="halfAlpha" allowBlank="1" showInputMessage="1" showErrorMessage="1" error="有効な日付を入力してください" sqref="N297:R297" xr:uid="{70AE2BCB-7C50-4E23-9F6C-7EF194513DD0}">
      <formula1>92</formula1>
      <formula2>73415</formula2>
    </dataValidation>
    <dataValidation type="date" imeMode="halfAlpha" allowBlank="1" showInputMessage="1" showErrorMessage="1" error="有効な日付を入力してください" sqref="N298:R298" xr:uid="{A1437792-CB9E-4196-B001-A2B52BD2E62E}">
      <formula1>92</formula1>
      <formula2>73415</formula2>
    </dataValidation>
    <dataValidation type="date" imeMode="halfAlpha" allowBlank="1" showInputMessage="1" showErrorMessage="1" error="有効な日付を入力してください" sqref="N299:R299" xr:uid="{6F1DC169-7E86-46BF-ABE2-3C6DD7AE566B}">
      <formula1>92</formula1>
      <formula2>73415</formula2>
    </dataValidation>
    <dataValidation type="date" imeMode="halfAlpha" allowBlank="1" showInputMessage="1" showErrorMessage="1" error="有効な日付を入力してください" sqref="N300:R300" xr:uid="{C44312D7-B886-40BD-8699-34BFAC8A9D3D}">
      <formula1>92</formula1>
      <formula2>73415</formula2>
    </dataValidation>
    <dataValidation type="list" imeMode="halfAlpha" allowBlank="1" showInputMessage="1" showErrorMessage="1" error="リストから選択してください" sqref="L305:M305" xr:uid="{9AD52480-1392-46AA-A873-3C42368C80C3}">
      <formula1>"○,　"</formula1>
    </dataValidation>
    <dataValidation type="list" imeMode="halfAlpha" allowBlank="1" showInputMessage="1" showErrorMessage="1" error="リストから選択してください" sqref="L306:M306" xr:uid="{452B76CE-B776-49C6-A405-8378DC3D0DED}">
      <formula1>"○,　"</formula1>
    </dataValidation>
    <dataValidation type="list" imeMode="halfAlpha" allowBlank="1" showInputMessage="1" showErrorMessage="1" error="リストから選択してください" sqref="L307:M307" xr:uid="{591C434F-6AAF-4A63-8E0D-DDA4DB68F50D}">
      <formula1>"○,　"</formula1>
    </dataValidation>
    <dataValidation type="list" imeMode="halfAlpha" allowBlank="1" showInputMessage="1" showErrorMessage="1" error="リストから選択してください" sqref="L308:M308" xr:uid="{F2F31C33-AAD3-42A0-A0FA-93F6527A8309}">
      <formula1>"○,　"</formula1>
    </dataValidation>
    <dataValidation type="list" imeMode="halfAlpha" allowBlank="1" showInputMessage="1" showErrorMessage="1" error="リストから選択してください" sqref="L309:M309" xr:uid="{DDE4D178-F96D-4ADB-AD16-7A8DD5C801D1}">
      <formula1>"○,　"</formula1>
    </dataValidation>
    <dataValidation type="list" imeMode="halfAlpha" allowBlank="1" showInputMessage="1" showErrorMessage="1" error="リストから選択してください" sqref="L310:M310" xr:uid="{E336AC06-C2A5-4435-B152-6E76C5CD468C}">
      <formula1>"○,　"</formula1>
    </dataValidation>
    <dataValidation type="list" imeMode="halfAlpha" allowBlank="1" showInputMessage="1" showErrorMessage="1" error="リストから選択してください" sqref="L311:M311" xr:uid="{CC37D4EF-97FE-4DDA-965E-8BFC8AA05D21}">
      <formula1>"○,　"</formula1>
    </dataValidation>
    <dataValidation type="list" imeMode="halfAlpha" allowBlank="1" showInputMessage="1" showErrorMessage="1" error="リストから選択してください" sqref="L312:M312" xr:uid="{5E5770D8-E794-4EE3-B041-BCB963F19203}">
      <formula1>"○,　"</formula1>
    </dataValidation>
    <dataValidation type="list" imeMode="halfAlpha" allowBlank="1" showInputMessage="1" showErrorMessage="1" error="リストから選択してください" sqref="L313:M313" xr:uid="{DC9500C9-5D12-4DA5-AC37-A3CB39703702}">
      <formula1>"○,　"</formula1>
    </dataValidation>
    <dataValidation type="list" imeMode="halfAlpha" allowBlank="1" showInputMessage="1" showErrorMessage="1" error="リストから選択してください" sqref="L314:M314" xr:uid="{0A84F855-4E2E-4804-8A5F-F269D2AD7D30}">
      <formula1>"○,　"</formula1>
    </dataValidation>
    <dataValidation type="list" imeMode="halfAlpha" allowBlank="1" showInputMessage="1" showErrorMessage="1" error="リストから選択してください" sqref="L315:M315" xr:uid="{A5BAE203-E640-4572-8414-97843DFDF452}">
      <formula1>"○,　"</formula1>
    </dataValidation>
    <dataValidation type="list" imeMode="halfAlpha" allowBlank="1" showInputMessage="1" showErrorMessage="1" error="リストから選択してください" sqref="L316:M316" xr:uid="{FCE81BE4-E018-450F-A1FF-E302E9425ADD}">
      <formula1>"○,　"</formula1>
    </dataValidation>
    <dataValidation type="list" imeMode="halfAlpha" allowBlank="1" showInputMessage="1" showErrorMessage="1" error="リストから選択してください" sqref="L317:M317" xr:uid="{1B2FDED0-2652-425A-AA4C-E0AF72336827}">
      <formula1>"○,　"</formula1>
    </dataValidation>
    <dataValidation type="list" imeMode="halfAlpha" allowBlank="1" showInputMessage="1" showErrorMessage="1" error="リストから選択してください" sqref="L318:M318" xr:uid="{D5D6EC39-FF5B-44D9-B08D-040DB295D741}">
      <formula1>"○,　"</formula1>
    </dataValidation>
    <dataValidation type="list" imeMode="halfAlpha" allowBlank="1" showInputMessage="1" showErrorMessage="1" error="リストから選択してください" sqref="L319:M319" xr:uid="{0772835D-871A-4B5C-9509-020CD38FB9A2}">
      <formula1>"○,　"</formula1>
    </dataValidation>
    <dataValidation type="list" imeMode="halfAlpha" allowBlank="1" showInputMessage="1" showErrorMessage="1" error="リストから選択してください" sqref="L320:M320" xr:uid="{0CECCAE1-16DA-4FB8-889E-E4E6D82C47C2}">
      <formula1>"○,　"</formula1>
    </dataValidation>
    <dataValidation type="list" imeMode="halfAlpha" allowBlank="1" showInputMessage="1" showErrorMessage="1" error="リストから選択してください" sqref="L321:M321" xr:uid="{7C6BE322-8049-47C2-A8B6-D94733E1EFD3}">
      <formula1>"○,　"</formula1>
    </dataValidation>
    <dataValidation type="list" imeMode="halfAlpha" allowBlank="1" showInputMessage="1" showErrorMessage="1" error="リストから選択してください" sqref="L322:M322" xr:uid="{47B9DDDD-3ABD-4FF4-91C8-E263BD43E2A9}">
      <formula1>"○,　"</formula1>
    </dataValidation>
    <dataValidation type="list" imeMode="halfAlpha" allowBlank="1" showInputMessage="1" showErrorMessage="1" error="リストから選択してください" sqref="L323:M323" xr:uid="{6C7D4DCF-8FDB-4548-A6BA-BA1358898E5F}">
      <formula1>"○,　"</formula1>
    </dataValidation>
    <dataValidation type="list" imeMode="halfAlpha" allowBlank="1" showInputMessage="1" showErrorMessage="1" error="リストから選択してください" sqref="N323" xr:uid="{BB745D53-98F7-4368-B603-697AB9FBFB44}">
      <formula1>"○,　"</formula1>
    </dataValidation>
    <dataValidation type="list" imeMode="halfAlpha" allowBlank="1" showInputMessage="1" showErrorMessage="1" error="リストから選択してください" sqref="L324:M324" xr:uid="{295F2CBA-2F84-447F-B3C1-A6CE29A5E05A}">
      <formula1>"○,　"</formula1>
    </dataValidation>
    <dataValidation type="list" imeMode="halfAlpha" allowBlank="1" showInputMessage="1" showErrorMessage="1" error="リストから選択してください" sqref="N324" xr:uid="{5F26E92F-577C-45DA-B0A0-8AEAF214676F}">
      <formula1>"○,　"</formula1>
    </dataValidation>
    <dataValidation type="list" imeMode="halfAlpha" allowBlank="1" showInputMessage="1" showErrorMessage="1" error="リストから選択してください" sqref="L325:M325" xr:uid="{5B89BA38-54B2-4E90-A601-BA5AFF2196AE}">
      <formula1>"○,　"</formula1>
    </dataValidation>
    <dataValidation type="list" imeMode="halfAlpha" allowBlank="1" showInputMessage="1" showErrorMessage="1" error="リストから選択してください" sqref="N325" xr:uid="{FD691826-06FD-4FFD-8893-BB974DB2005C}">
      <formula1>"○,　"</formula1>
    </dataValidation>
    <dataValidation type="list" imeMode="halfAlpha" allowBlank="1" showInputMessage="1" showErrorMessage="1" error="リストから選択してください" sqref="L326:M326" xr:uid="{2F8CAA07-3494-42F8-9F70-1E324090937D}">
      <formula1>"○,　"</formula1>
    </dataValidation>
    <dataValidation type="list" imeMode="halfAlpha" allowBlank="1" showInputMessage="1" showErrorMessage="1" error="リストから選択してください" sqref="N326" xr:uid="{49D2778F-BE84-4E6D-AEE9-E12A753A1F0A}">
      <formula1>"○,　"</formula1>
    </dataValidation>
    <dataValidation type="list" imeMode="halfAlpha" allowBlank="1" showInputMessage="1" showErrorMessage="1" error="リストから選択してください" sqref="L327:M327" xr:uid="{2F2E5D5D-81C8-46BB-A8DC-B3649494693D}">
      <formula1>"○,　"</formula1>
    </dataValidation>
    <dataValidation type="list" imeMode="halfAlpha" allowBlank="1" showInputMessage="1" showErrorMessage="1" error="リストから選択してください" sqref="N327" xr:uid="{AB9851CB-364B-4AF4-B3D5-1FFC1FA9AE39}">
      <formula1>"○,　"</formula1>
    </dataValidation>
    <dataValidation type="list" imeMode="halfAlpha" allowBlank="1" showInputMessage="1" showErrorMessage="1" error="リストから選択してください" sqref="L328:M328" xr:uid="{A02B47D5-1F0B-45B3-9CC2-52210277D596}">
      <formula1>"○,　"</formula1>
    </dataValidation>
    <dataValidation type="list" imeMode="halfAlpha" allowBlank="1" showInputMessage="1" showErrorMessage="1" error="リストから選択してください" sqref="N328" xr:uid="{E600B1A5-2A38-4E44-ADB5-95F6C7FF6A00}">
      <formula1>"○,　"</formula1>
    </dataValidation>
    <dataValidation type="list" imeMode="halfAlpha" allowBlank="1" showInputMessage="1" showErrorMessage="1" error="リストから選択してください" sqref="L329:M329" xr:uid="{500D0896-E5AD-4622-9C89-B40C724C1C20}">
      <formula1>"○,　"</formula1>
    </dataValidation>
    <dataValidation type="list" imeMode="halfAlpha" allowBlank="1" showInputMessage="1" showErrorMessage="1" error="リストから選択してください" sqref="N329" xr:uid="{9BC7A89B-0310-49D3-86A8-AD983F072A31}">
      <formula1>"○,　"</formula1>
    </dataValidation>
    <dataValidation type="list" imeMode="halfAlpha" allowBlank="1" showInputMessage="1" showErrorMessage="1" error="リストから選択してください" sqref="L330:M330" xr:uid="{03A22309-9C0A-47AD-92A0-7C2BAC3BD0D7}">
      <formula1>"○,　"</formula1>
    </dataValidation>
    <dataValidation type="list" imeMode="halfAlpha" allowBlank="1" showInputMessage="1" showErrorMessage="1" error="リストから選択してください" sqref="N330" xr:uid="{0C30A622-3BF2-44E2-AB94-71BF7A7F93AE}">
      <formula1>"○,　"</formula1>
    </dataValidation>
    <dataValidation type="list" imeMode="halfAlpha" allowBlank="1" showInputMessage="1" showErrorMessage="1" error="リストから選択してください" sqref="L331:M331" xr:uid="{860199FC-F1F8-4B41-82C7-6EDDF060B94B}">
      <formula1>"○,　"</formula1>
    </dataValidation>
    <dataValidation type="list" imeMode="halfAlpha" allowBlank="1" showInputMessage="1" showErrorMessage="1" error="リストから選択してください" sqref="N331" xr:uid="{73FB8ECA-804B-4B20-AC45-3A3387C6E30A}">
      <formula1>"○,　"</formula1>
    </dataValidation>
    <dataValidation type="list" imeMode="halfAlpha" allowBlank="1" showInputMessage="1" showErrorMessage="1" error="リストから選択してください" sqref="L332:M332" xr:uid="{82A30F1F-3F74-49A2-95E8-0662C3A8F005}">
      <formula1>"○,　"</formula1>
    </dataValidation>
    <dataValidation type="list" imeMode="halfAlpha" allowBlank="1" showInputMessage="1" showErrorMessage="1" error="リストから選択してください" sqref="N332" xr:uid="{8A480739-5A94-46B1-B634-AC5FDEA5E19C}">
      <formula1>"○,　"</formula1>
    </dataValidation>
    <dataValidation type="list" imeMode="halfAlpha" allowBlank="1" showInputMessage="1" showErrorMessage="1" error="リストから選択してください" sqref="L333:M333" xr:uid="{35575B1E-DBE4-448D-A877-B43618E341A9}">
      <formula1>"○,　"</formula1>
    </dataValidation>
    <dataValidation type="list" imeMode="halfAlpha" allowBlank="1" showInputMessage="1" showErrorMessage="1" error="リストから選択してください" sqref="N333" xr:uid="{2E0CF003-EF04-4C91-A495-16868F7B5792}">
      <formula1>"○,　"</formula1>
    </dataValidation>
    <dataValidation type="list" imeMode="halfAlpha" allowBlank="1" showInputMessage="1" showErrorMessage="1" error="リストから選択してください" sqref="L334:M334" xr:uid="{E431159B-67E6-4F0D-8363-81CED1CD1037}">
      <formula1>"○,　"</formula1>
    </dataValidation>
    <dataValidation type="list" imeMode="halfAlpha" allowBlank="1" showInputMessage="1" showErrorMessage="1" error="リストから選択してください" sqref="N334" xr:uid="{DFA9464A-E991-487C-8293-00A8032AAF20}">
      <formula1>"○,　"</formula1>
    </dataValidation>
    <dataValidation type="list" imeMode="halfAlpha" allowBlank="1" showInputMessage="1" showErrorMessage="1" error="リストから選択してください" sqref="L335:M335" xr:uid="{AE5FF174-7160-49BD-AAF3-0C6BD4B71779}">
      <formula1>"○,　"</formula1>
    </dataValidation>
    <dataValidation type="list" imeMode="halfAlpha" allowBlank="1" showInputMessage="1" showErrorMessage="1" error="リストから選択してください" sqref="N335" xr:uid="{3EF1A9E5-4887-455D-ACBE-D3F385A8320B}">
      <formula1>"○,　"</formula1>
    </dataValidation>
    <dataValidation type="list" imeMode="halfAlpha" allowBlank="1" showInputMessage="1" showErrorMessage="1" error="リストから選択してください" sqref="L336:M336" xr:uid="{C1289A49-8733-4A9B-84B7-0537156078C0}">
      <formula1>"○,　"</formula1>
    </dataValidation>
    <dataValidation type="list" imeMode="halfAlpha" allowBlank="1" showInputMessage="1" showErrorMessage="1" error="リストから選択してください" sqref="N336" xr:uid="{21813DAF-8228-40C7-9FBD-87D0734FE5BC}">
      <formula1>"○,　"</formula1>
    </dataValidation>
    <dataValidation type="list" imeMode="halfAlpha" allowBlank="1" showInputMessage="1" showErrorMessage="1" error="リストから選択してください" sqref="L337:M337" xr:uid="{7737B4B3-24F4-4994-A283-E4C6C297AB75}">
      <formula1>"○,　"</formula1>
    </dataValidation>
    <dataValidation type="list" imeMode="halfAlpha" allowBlank="1" showInputMessage="1" showErrorMessage="1" error="リストから選択してください" sqref="N337" xr:uid="{DDB73114-AB08-4309-AC8D-7E80B0A508A6}">
      <formula1>"○,　"</formula1>
    </dataValidation>
    <dataValidation type="list" imeMode="halfAlpha" allowBlank="1" showInputMessage="1" showErrorMessage="1" error="リストから選択してください" sqref="L338:M338" xr:uid="{737CA58A-CC68-45F0-9AB6-28E5AEFE5BDD}">
      <formula1>"○,　"</formula1>
    </dataValidation>
    <dataValidation type="list" imeMode="halfAlpha" allowBlank="1" showInputMessage="1" showErrorMessage="1" error="リストから選択してください" sqref="N338" xr:uid="{8BE248B2-BA5D-45EF-A918-4974D0E354E4}">
      <formula1>"○,　"</formula1>
    </dataValidation>
    <dataValidation type="list" imeMode="halfAlpha" allowBlank="1" showInputMessage="1" showErrorMessage="1" error="リストから選択してください" sqref="L339:M339" xr:uid="{0DBF18BB-E05F-4BA7-81B1-CB7F8C5B5192}">
      <formula1>"○,　"</formula1>
    </dataValidation>
    <dataValidation type="list" imeMode="halfAlpha" allowBlank="1" showInputMessage="1" showErrorMessage="1" error="リストから選択してください" sqref="N339" xr:uid="{68BA26D1-EC4F-42DA-A98D-C8BBF9F933B9}">
      <formula1>"○,　"</formula1>
    </dataValidation>
    <dataValidation type="list" imeMode="halfAlpha" allowBlank="1" showInputMessage="1" showErrorMessage="1" error="リストから選択してください" sqref="L340:M340" xr:uid="{7344FE0B-3013-45C3-9745-4F8A1F5B1147}">
      <formula1>"○,　"</formula1>
    </dataValidation>
    <dataValidation type="list" imeMode="halfAlpha" allowBlank="1" showInputMessage="1" showErrorMessage="1" error="リストから選択してください" sqref="N340" xr:uid="{6DB0904D-6376-424A-B374-E6B9B1632A93}">
      <formula1>"○,　"</formula1>
    </dataValidation>
    <dataValidation type="list" imeMode="halfAlpha" allowBlank="1" showInputMessage="1" showErrorMessage="1" error="リストから選択してください" sqref="L341:M341" xr:uid="{DBA1B467-3568-485F-91F7-11AD20B6EDB2}">
      <formula1>"○,　"</formula1>
    </dataValidation>
    <dataValidation type="list" imeMode="halfAlpha" allowBlank="1" showInputMessage="1" showErrorMessage="1" error="リストから選択してください" sqref="N341" xr:uid="{F81FDD8F-B561-4F47-A868-4ADC5ECC2BC3}">
      <formula1>"○,　"</formula1>
    </dataValidation>
    <dataValidation type="list" imeMode="halfAlpha" allowBlank="1" showInputMessage="1" showErrorMessage="1" error="リストから選択してください" sqref="L342:M342" xr:uid="{DBFB4C71-81E5-45C8-A0CE-7E6B746BB7D4}">
      <formula1>"○,　"</formula1>
    </dataValidation>
    <dataValidation type="list" imeMode="halfAlpha" allowBlank="1" showInputMessage="1" showErrorMessage="1" error="リストから選択してください" sqref="N342" xr:uid="{1A8ED545-EC86-457C-A285-00CE8775FECA}">
      <formula1>"○,　"</formula1>
    </dataValidation>
    <dataValidation type="list" imeMode="halfAlpha" allowBlank="1" showInputMessage="1" showErrorMessage="1" error="リストから選択してください" sqref="L343:M343" xr:uid="{617FAB8F-609E-4371-A358-7518E29FB88F}">
      <formula1>"○,　"</formula1>
    </dataValidation>
    <dataValidation type="list" imeMode="halfAlpha" allowBlank="1" showInputMessage="1" showErrorMessage="1" error="リストから選択してください" sqref="N343" xr:uid="{4A07E765-A70A-4F25-9D70-61F10CDDA739}">
      <formula1>"○,　"</formula1>
    </dataValidation>
    <dataValidation type="list" imeMode="halfAlpha" allowBlank="1" showInputMessage="1" showErrorMessage="1" error="リストから選択してください" sqref="T305:U305" xr:uid="{470FF2ED-224B-4CFE-8B93-B91FCCD28BF1}">
      <formula1>"○,　"</formula1>
    </dataValidation>
    <dataValidation type="list" imeMode="halfAlpha" allowBlank="1" showInputMessage="1" showErrorMessage="1" error="リストから選択してください" sqref="T306:U306" xr:uid="{EF74CA1E-091E-4E30-BAB6-E6CFC70CDE20}">
      <formula1>"○,　"</formula1>
    </dataValidation>
    <dataValidation type="list" imeMode="halfAlpha" allowBlank="1" showInputMessage="1" showErrorMessage="1" error="リストから選択してください" sqref="T307:U307" xr:uid="{A662EED1-A088-44BA-98BB-A19B28B4D021}">
      <formula1>"○,　"</formula1>
    </dataValidation>
    <dataValidation type="list" imeMode="halfAlpha" allowBlank="1" showInputMessage="1" showErrorMessage="1" error="リストから選択してください" sqref="T308:U308" xr:uid="{29917B4F-7174-4E7B-A77F-FF1C8E0537C7}">
      <formula1>"○,　"</formula1>
    </dataValidation>
    <dataValidation type="list" imeMode="halfAlpha" allowBlank="1" showInputMessage="1" showErrorMessage="1" error="リストから選択してください" sqref="T309:U309" xr:uid="{4E30D7A5-56A6-4B7E-AB56-3CFCF7058B51}">
      <formula1>"○,　"</formula1>
    </dataValidation>
    <dataValidation type="list" imeMode="halfAlpha" allowBlank="1" showInputMessage="1" showErrorMessage="1" error="リストから選択してください" sqref="T310:U310" xr:uid="{1743934B-20FF-4220-BB80-0BC19D5B0375}">
      <formula1>"○,　"</formula1>
    </dataValidation>
    <dataValidation type="list" imeMode="halfAlpha" allowBlank="1" showInputMessage="1" showErrorMessage="1" error="リストから選択してください" sqref="T311:U311" xr:uid="{93759137-7EA1-45DD-A7AB-F7E93FA9E04B}">
      <formula1>"○,　"</formula1>
    </dataValidation>
    <dataValidation type="list" imeMode="halfAlpha" allowBlank="1" showInputMessage="1" showErrorMessage="1" error="リストから選択してください" sqref="T312:U312" xr:uid="{EA4FFCBF-176A-4B2D-8216-AF1E4B11062F}">
      <formula1>"○,　"</formula1>
    </dataValidation>
    <dataValidation type="list" imeMode="halfAlpha" allowBlank="1" showInputMessage="1" showErrorMessage="1" error="リストから選択してください" sqref="T313:U313" xr:uid="{7AE95B05-AF06-42E1-935F-7D28AB8551EB}">
      <formula1>"○,　"</formula1>
    </dataValidation>
    <dataValidation type="list" imeMode="halfAlpha" allowBlank="1" showInputMessage="1" showErrorMessage="1" error="リストから選択してください" sqref="T314:U314" xr:uid="{16C5DA5C-F01C-4AD0-A8E8-E72DB7B076D2}">
      <formula1>"○,　"</formula1>
    </dataValidation>
    <dataValidation type="list" imeMode="halfAlpha" allowBlank="1" showInputMessage="1" showErrorMessage="1" error="リストから選択してください" sqref="T315:U315" xr:uid="{27B2C79A-F183-491F-9730-D93BD2CB9A48}">
      <formula1>"○,　"</formula1>
    </dataValidation>
    <dataValidation type="list" imeMode="halfAlpha" allowBlank="1" showInputMessage="1" showErrorMessage="1" error="リストから選択してください" sqref="V315:Y315" xr:uid="{0AD617E3-69FB-474C-B6C8-BFA5442479E4}">
      <formula1>"○,　"</formula1>
    </dataValidation>
    <dataValidation type="list" imeMode="halfAlpha" allowBlank="1" showInputMessage="1" showErrorMessage="1" error="リストから選択してください" sqref="T316:U316" xr:uid="{68E5911F-AF32-4BD8-8B65-0DFD8CB4E336}">
      <formula1>"○,　"</formula1>
    </dataValidation>
    <dataValidation type="list" imeMode="halfAlpha" allowBlank="1" showInputMessage="1" showErrorMessage="1" error="リストから選択してください" sqref="V316:Y316" xr:uid="{3323C6F4-04AC-44DD-B7B4-AE4C236169E9}">
      <formula1>"○,　"</formula1>
    </dataValidation>
    <dataValidation type="list" imeMode="halfAlpha" allowBlank="1" showInputMessage="1" showErrorMessage="1" error="リストから選択してください" sqref="T317:U317" xr:uid="{21D4E3CD-E77D-4D35-95E3-08A68D3741EA}">
      <formula1>"○,　"</formula1>
    </dataValidation>
    <dataValidation type="list" imeMode="halfAlpha" allowBlank="1" showInputMessage="1" showErrorMessage="1" error="リストから選択してください" sqref="V317:Y317" xr:uid="{4EC5081D-8503-43FD-8DEC-AEEE379E087C}">
      <formula1>"○,　"</formula1>
    </dataValidation>
    <dataValidation type="list" imeMode="halfAlpha" allowBlank="1" showInputMessage="1" showErrorMessage="1" error="リストから選択してください" sqref="T318:U318" xr:uid="{95ECC514-694D-41C4-8918-7C2D7CA3940E}">
      <formula1>"○,　"</formula1>
    </dataValidation>
    <dataValidation type="list" imeMode="halfAlpha" allowBlank="1" showInputMessage="1" showErrorMessage="1" error="リストから選択してください" sqref="V318:Y318" xr:uid="{414512B3-B597-4D28-AE0D-80398238E441}">
      <formula1>"○,　"</formula1>
    </dataValidation>
    <dataValidation type="list" imeMode="halfAlpha" allowBlank="1" showInputMessage="1" showErrorMessage="1" error="リストから選択してください" sqref="T319:U319" xr:uid="{C4AE6A54-0EB8-4132-82E6-70D915312AEE}">
      <formula1>"○,　"</formula1>
    </dataValidation>
    <dataValidation type="list" imeMode="halfAlpha" allowBlank="1" showInputMessage="1" showErrorMessage="1" error="リストから選択してください" sqref="V319:Y319" xr:uid="{9683AF6B-0FCC-4760-855F-53634DA0C354}">
      <formula1>"○,　"</formula1>
    </dataValidation>
    <dataValidation type="list" imeMode="halfAlpha" allowBlank="1" showInputMessage="1" showErrorMessage="1" error="リストから選択してください" sqref="T320:U320" xr:uid="{B9124FFC-E5CB-489D-B108-9332833B91DB}">
      <formula1>"○,　"</formula1>
    </dataValidation>
    <dataValidation type="list" imeMode="halfAlpha" allowBlank="1" showInputMessage="1" showErrorMessage="1" error="リストから選択してください" sqref="V320:Y320" xr:uid="{A8765764-205F-48AD-AC67-4681E70B3496}">
      <formula1>"○,　"</formula1>
    </dataValidation>
    <dataValidation type="list" imeMode="halfAlpha" allowBlank="1" showInputMessage="1" showErrorMessage="1" error="リストから選択してください" sqref="T321:U321" xr:uid="{E01A35E1-DF70-4808-B748-C0823290EB70}">
      <formula1>"○,　"</formula1>
    </dataValidation>
    <dataValidation type="list" imeMode="halfAlpha" allowBlank="1" showInputMessage="1" showErrorMessage="1" error="リストから選択してください" sqref="V321:Y321" xr:uid="{5151F936-F407-442E-9130-B2A587221AA6}">
      <formula1>"○,　"</formula1>
    </dataValidation>
    <dataValidation type="list" imeMode="halfAlpha" allowBlank="1" showInputMessage="1" showErrorMessage="1" error="リストから選択してください" sqref="T322:U322" xr:uid="{CAD305C3-C5BB-4DBE-BDFE-B1977002B5A1}">
      <formula1>"○,　"</formula1>
    </dataValidation>
    <dataValidation type="list" imeMode="halfAlpha" allowBlank="1" showInputMessage="1" showErrorMessage="1" error="リストから選択してください" sqref="V322:Y322" xr:uid="{BF73A029-94A5-4DF8-A604-E5C28BDE995E}">
      <formula1>"○,　"</formula1>
    </dataValidation>
    <dataValidation type="list" imeMode="halfAlpha" allowBlank="1" showInputMessage="1" showErrorMessage="1" error="リストから選択してください" sqref="T323:U323" xr:uid="{4EE93E25-FB41-4EE1-B6F2-0D9ABC25BA35}">
      <formula1>"○,　"</formula1>
    </dataValidation>
    <dataValidation type="list" imeMode="halfAlpha" allowBlank="1" showInputMessage="1" showErrorMessage="1" error="リストから選択してください" sqref="T324:U324" xr:uid="{887D704F-5D41-4879-89C9-DE9217126763}">
      <formula1>"○,　"</formula1>
    </dataValidation>
    <dataValidation type="list" imeMode="halfAlpha" allowBlank="1" showInputMessage="1" showErrorMessage="1" error="リストから選択してください" sqref="T325:U325" xr:uid="{61D82527-7412-4201-8482-5D96897C8440}">
      <formula1>"○,　"</formula1>
    </dataValidation>
    <dataValidation type="list" imeMode="halfAlpha" allowBlank="1" showInputMessage="1" showErrorMessage="1" error="リストから選択してください" sqref="V325:Y325" xr:uid="{39DF84A0-10B5-490F-815D-D1FF02AB84E3}">
      <formula1>"○,　"</formula1>
    </dataValidation>
    <dataValidation type="list" imeMode="halfAlpha" allowBlank="1" showInputMessage="1" showErrorMessage="1" error="リストから選択してください" sqref="T326:U326" xr:uid="{9B76B512-26C4-462F-A973-FA86BE2608A0}">
      <formula1>"○,　"</formula1>
    </dataValidation>
    <dataValidation type="list" imeMode="halfAlpha" allowBlank="1" showInputMessage="1" showErrorMessage="1" error="リストから選択してください" sqref="V326:Y326" xr:uid="{8B32F70D-63CA-451A-9D63-0D0E4D391FD2}">
      <formula1>"○,　"</formula1>
    </dataValidation>
    <dataValidation type="list" imeMode="halfAlpha" allowBlank="1" showInputMessage="1" showErrorMessage="1" error="リストから選択してください" sqref="T327:U327" xr:uid="{38DE1ADE-7B36-4AA5-87F3-FB3EE4C65F5E}">
      <formula1>"○,　"</formula1>
    </dataValidation>
    <dataValidation type="list" imeMode="halfAlpha" allowBlank="1" showInputMessage="1" showErrorMessage="1" error="リストから選択してください" sqref="V327:Y327" xr:uid="{381D812F-BFE6-4AAB-8E51-3061ED8C6745}">
      <formula1>"○,　"</formula1>
    </dataValidation>
    <dataValidation type="list" imeMode="halfAlpha" allowBlank="1" showInputMessage="1" showErrorMessage="1" error="リストから選択してください" sqref="T328:U328" xr:uid="{FB948419-C0BE-4914-AD8B-72DA6449298F}">
      <formula1>"○,　"</formula1>
    </dataValidation>
    <dataValidation type="list" imeMode="halfAlpha" allowBlank="1" showInputMessage="1" showErrorMessage="1" error="リストから選択してください" sqref="V328:Y328" xr:uid="{E0D38C60-5149-49A1-AB64-167B96F8CEF6}">
      <formula1>"○,　"</formula1>
    </dataValidation>
    <dataValidation type="list" imeMode="halfAlpha" allowBlank="1" showInputMessage="1" showErrorMessage="1" error="リストから選択してください" sqref="T329:U329" xr:uid="{C1251173-0774-4C90-8ACE-BB96F64F25EF}">
      <formula1>"○,　"</formula1>
    </dataValidation>
    <dataValidation type="list" imeMode="halfAlpha" allowBlank="1" showInputMessage="1" showErrorMessage="1" error="リストから選択してください" sqref="V329:Y329" xr:uid="{770A0583-2E42-4F01-9313-93AF36DF5553}">
      <formula1>"○,　"</formula1>
    </dataValidation>
    <dataValidation type="list" imeMode="halfAlpha" allowBlank="1" showInputMessage="1" showErrorMessage="1" error="リストから選択してください" sqref="T330:U330" xr:uid="{BBBD40AC-49A9-4E7E-830D-1ED557583619}">
      <formula1>"○,　"</formula1>
    </dataValidation>
    <dataValidation type="list" imeMode="halfAlpha" allowBlank="1" showInputMessage="1" showErrorMessage="1" error="リストから選択してください" sqref="T331:U331" xr:uid="{6D04FBA2-9EC3-4F71-8FFE-28D4E20696F9}">
      <formula1>"○,　"</formula1>
    </dataValidation>
    <dataValidation type="list" imeMode="halfAlpha" allowBlank="1" showInputMessage="1" showErrorMessage="1" error="リストから選択してください" sqref="T332:U332" xr:uid="{CF0B5ADD-7672-4564-ACC4-35C598A54679}">
      <formula1>"○,　"</formula1>
    </dataValidation>
    <dataValidation type="list" imeMode="halfAlpha" allowBlank="1" showInputMessage="1" showErrorMessage="1" error="リストから選択してください" sqref="T333:U333" xr:uid="{DD916026-893C-4C3F-97CF-AF85ECA2C1E6}">
      <formula1>"○,　"</formula1>
    </dataValidation>
    <dataValidation type="list" imeMode="halfAlpha" allowBlank="1" showInputMessage="1" showErrorMessage="1" error="リストから選択してください" sqref="T334:U334" xr:uid="{020DCA6D-1899-49B4-8599-F88B2C90223E}">
      <formula1>"○,　"</formula1>
    </dataValidation>
  </dataValidations>
  <pageMargins left="0.19685039370078741" right="0.19685039370078741" top="0.39370078740157483" bottom="0.19685039370078741" header="0.19685039370078741" footer="0.19685039370078741"/>
  <pageSetup paperSize="9" scale="66"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167"/>
  </cols>
  <sheetData>
    <row r="1" spans="1:1" x14ac:dyDescent="0.15">
      <c r="A1" s="16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67" t="str">
        <f>"@神奈川県@和歌山県@鹿児島県@"</f>
        <v>@神奈川県@和歌山県@鹿児島県@</v>
      </c>
    </row>
    <row r="3" spans="1:1" x14ac:dyDescent="0.15">
      <c r="A3" s="167" t="s">
        <v>237</v>
      </c>
    </row>
    <row r="4" spans="1:1" x14ac:dyDescent="0.15">
      <c r="A4" s="167" t="s">
        <v>238</v>
      </c>
    </row>
  </sheetData>
  <sheetProtection algorithmName="SHA-512" hashValue="/P6hdjp1GuzdvVG7vvN0MhpeNA9o9XnbE1Vi0cXgAWEaOz+2k3/8Io3j/VbxuOBCOZWd98rHlWPf/HdFlDX61Q==" saltValue="c7phvIlCs7+HZEELPI2FXw=="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2024-03-28T01:34:05Z</cp:lastPrinted>
  <dcterms:created xsi:type="dcterms:W3CDTF">2018-07-20T07:50:20Z</dcterms:created>
  <dcterms:modified xsi:type="dcterms:W3CDTF">2024-10-03T00:16:29Z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