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65" firstSheet="1" activeTab="1"/>
  </bookViews>
  <sheets>
    <sheet name="祝日" sheetId="8" state="hidden" r:id="rId1"/>
    <sheet name="様式２" sheetId="10" r:id="rId2"/>
    <sheet name="様式２（サンプル）" sheetId="11" r:id="rId3"/>
  </sheets>
  <externalReferences>
    <externalReference r:id="rId4"/>
  </externalReferences>
  <definedNames>
    <definedName name="_xlnm.Print_Area" localSheetId="1">様式２!$A$1:$AL$90</definedName>
    <definedName name="_xlnm.Print_Area" localSheetId="2">'様式２（サンプル）'!$A$1:$AL$90</definedName>
  </definedNames>
  <calcPr calcId="145621"/>
</workbook>
</file>

<file path=xl/calcChain.xml><?xml version="1.0" encoding="utf-8"?>
<calcChain xmlns="http://schemas.openxmlformats.org/spreadsheetml/2006/main">
  <c r="AK78" i="11" l="1"/>
  <c r="AK76" i="11"/>
  <c r="AK72" i="11"/>
  <c r="AH71" i="11"/>
  <c r="AG71" i="11"/>
  <c r="AF71" i="11"/>
  <c r="AK70" i="11"/>
  <c r="AK66" i="11"/>
  <c r="AK64" i="11"/>
  <c r="AK60" i="11"/>
  <c r="AK58" i="11"/>
  <c r="AK54" i="11"/>
  <c r="AH53" i="11"/>
  <c r="AK52" i="11"/>
  <c r="AK48" i="11"/>
  <c r="AK46" i="11"/>
  <c r="AK42" i="11"/>
  <c r="AH41" i="11"/>
  <c r="AK40" i="11"/>
  <c r="AK36" i="11"/>
  <c r="AK34" i="11"/>
  <c r="AK30" i="11"/>
  <c r="AK28" i="11"/>
  <c r="AK24" i="11"/>
  <c r="AH23" i="11"/>
  <c r="AK22" i="11"/>
  <c r="AK18" i="11"/>
  <c r="AK16" i="11"/>
  <c r="AK12" i="11"/>
  <c r="AH11" i="11"/>
  <c r="E11" i="11"/>
  <c r="D11" i="11"/>
  <c r="AK10" i="11"/>
  <c r="D10" i="11"/>
  <c r="E9" i="11"/>
  <c r="C9" i="11"/>
  <c r="C15" i="11" s="1"/>
  <c r="C21" i="11" s="1"/>
  <c r="C27" i="11" s="1"/>
  <c r="C33" i="11" s="1"/>
  <c r="C39" i="11" s="1"/>
  <c r="C45" i="11" s="1"/>
  <c r="C51" i="11" s="1"/>
  <c r="C57" i="11" s="1"/>
  <c r="C63" i="11" s="1"/>
  <c r="C69" i="11" s="1"/>
  <c r="C75" i="11" s="1"/>
  <c r="F8" i="11"/>
  <c r="F7" i="11"/>
  <c r="X5" i="11" l="1"/>
  <c r="E10" i="11"/>
  <c r="F9" i="11"/>
  <c r="AJ6" i="10"/>
  <c r="AG6" i="10"/>
  <c r="AD6" i="10"/>
  <c r="G9" i="11" l="1"/>
  <c r="F11" i="11"/>
  <c r="F10" i="11"/>
  <c r="H9" i="11" l="1"/>
  <c r="G11" i="11"/>
  <c r="G10" i="11"/>
  <c r="H11" i="11" l="1"/>
  <c r="H10" i="11"/>
  <c r="I9" i="11"/>
  <c r="I10" i="11" l="1"/>
  <c r="J9" i="11"/>
  <c r="I11" i="11"/>
  <c r="J11" i="11" l="1"/>
  <c r="J10" i="11"/>
  <c r="K9" i="11"/>
  <c r="K10" i="11" l="1"/>
  <c r="L9" i="11"/>
  <c r="K11" i="11"/>
  <c r="M9" i="11" l="1"/>
  <c r="L11" i="11"/>
  <c r="L10" i="11"/>
  <c r="M11" i="11" l="1"/>
  <c r="M10" i="11"/>
  <c r="N9" i="11"/>
  <c r="N11" i="11" l="1"/>
  <c r="N10" i="11"/>
  <c r="O9" i="11"/>
  <c r="O10" i="11" l="1"/>
  <c r="P9" i="11"/>
  <c r="O11" i="11"/>
  <c r="P11" i="11" l="1"/>
  <c r="P10" i="11"/>
  <c r="Q9" i="11"/>
  <c r="Q10" i="11" l="1"/>
  <c r="R9" i="11"/>
  <c r="Q11" i="11"/>
  <c r="R11" i="11" l="1"/>
  <c r="R10" i="11"/>
  <c r="S9" i="11"/>
  <c r="S11" i="11" l="1"/>
  <c r="S10" i="11"/>
  <c r="T9" i="11"/>
  <c r="T11" i="11" l="1"/>
  <c r="T10" i="11"/>
  <c r="U9" i="11"/>
  <c r="U10" i="11" l="1"/>
  <c r="V9" i="11"/>
  <c r="U11" i="11"/>
  <c r="V11" i="11" l="1"/>
  <c r="V10" i="11"/>
  <c r="W9" i="11"/>
  <c r="W10" i="11" l="1"/>
  <c r="X9" i="11"/>
  <c r="W11" i="11"/>
  <c r="Y9" i="11" l="1"/>
  <c r="X11" i="11"/>
  <c r="X10" i="11"/>
  <c r="Z9" i="11" l="1"/>
  <c r="Y11" i="11"/>
  <c r="Y10" i="11"/>
  <c r="Z11" i="11" l="1"/>
  <c r="Z10" i="11"/>
  <c r="AA9" i="11"/>
  <c r="AA10" i="11" l="1"/>
  <c r="AB9" i="11"/>
  <c r="AA11" i="11"/>
  <c r="AB11" i="11" l="1"/>
  <c r="AB10" i="11"/>
  <c r="AC9" i="11"/>
  <c r="AC10" i="11" l="1"/>
  <c r="AD9" i="11"/>
  <c r="AC11" i="11"/>
  <c r="AE9" i="11" l="1"/>
  <c r="AD11" i="11"/>
  <c r="AD10" i="11"/>
  <c r="AE11" i="11" l="1"/>
  <c r="AE10" i="11"/>
  <c r="AF9" i="11"/>
  <c r="AF11" i="11" l="1"/>
  <c r="AF10" i="11"/>
  <c r="AG9" i="11"/>
  <c r="AG10" i="11" l="1"/>
  <c r="D15" i="11"/>
  <c r="AG11" i="11"/>
  <c r="AK9" i="11"/>
  <c r="AK11" i="11" s="1"/>
  <c r="AK13" i="11" l="1"/>
  <c r="E15" i="11"/>
  <c r="D17" i="11"/>
  <c r="D16" i="11"/>
  <c r="E17" i="11" l="1"/>
  <c r="F15" i="11"/>
  <c r="E16" i="11"/>
  <c r="F17" i="11" l="1"/>
  <c r="G15" i="11"/>
  <c r="F16" i="11"/>
  <c r="G16" i="11" l="1"/>
  <c r="G17" i="11"/>
  <c r="H15" i="11"/>
  <c r="I15" i="11" l="1"/>
  <c r="H16" i="11"/>
  <c r="H17" i="11"/>
  <c r="I16" i="11" l="1"/>
  <c r="J15" i="11"/>
  <c r="I17" i="11"/>
  <c r="K15" i="11" l="1"/>
  <c r="J17" i="11"/>
  <c r="J16" i="11"/>
  <c r="K17" i="11" l="1"/>
  <c r="K16" i="11"/>
  <c r="L15" i="11"/>
  <c r="L17" i="11" l="1"/>
  <c r="L16" i="11"/>
  <c r="M15" i="11"/>
  <c r="M16" i="11" l="1"/>
  <c r="M17" i="11"/>
  <c r="N15" i="11"/>
  <c r="O15" i="11" l="1"/>
  <c r="N16" i="11"/>
  <c r="N17" i="11"/>
  <c r="O16" i="11" l="1"/>
  <c r="P15" i="11"/>
  <c r="O17" i="11"/>
  <c r="Q15" i="11" l="1"/>
  <c r="P17" i="11"/>
  <c r="P16" i="11"/>
  <c r="Q17" i="11" l="1"/>
  <c r="R15" i="11"/>
  <c r="Q16" i="11"/>
  <c r="R17" i="11" l="1"/>
  <c r="S15" i="11"/>
  <c r="R16" i="11"/>
  <c r="S16" i="11" l="1"/>
  <c r="S17" i="11"/>
  <c r="T15" i="11"/>
  <c r="U15" i="11" l="1"/>
  <c r="T16" i="11"/>
  <c r="T17" i="11"/>
  <c r="U16" i="11" l="1"/>
  <c r="V15" i="11"/>
  <c r="U17" i="11"/>
  <c r="W15" i="11" l="1"/>
  <c r="V17" i="11"/>
  <c r="V16" i="11"/>
  <c r="W17" i="11" l="1"/>
  <c r="W16" i="11"/>
  <c r="X15" i="11"/>
  <c r="X17" i="11" l="1"/>
  <c r="X16" i="11"/>
  <c r="Y15" i="11"/>
  <c r="Y16" i="11" l="1"/>
  <c r="Y17" i="11"/>
  <c r="Z15" i="11"/>
  <c r="AA15" i="11" l="1"/>
  <c r="Z16" i="11"/>
  <c r="Z17" i="11"/>
  <c r="AA16" i="11" l="1"/>
  <c r="AB15" i="11"/>
  <c r="AA17" i="11"/>
  <c r="AC15" i="11" l="1"/>
  <c r="AB17" i="11"/>
  <c r="AB16" i="11"/>
  <c r="AC17" i="11" l="1"/>
  <c r="AD15" i="11"/>
  <c r="AC16" i="11"/>
  <c r="AD17" i="11" l="1"/>
  <c r="AE15" i="11"/>
  <c r="AD16" i="11"/>
  <c r="AE16" i="11" l="1"/>
  <c r="AE17" i="11"/>
  <c r="AF15" i="11"/>
  <c r="AG15" i="11" l="1"/>
  <c r="AF16" i="11"/>
  <c r="AF17" i="11"/>
  <c r="AG16" i="11" l="1"/>
  <c r="AH15" i="11"/>
  <c r="AG17" i="11"/>
  <c r="D21" i="11" l="1"/>
  <c r="AH17" i="11"/>
  <c r="AH16" i="11"/>
  <c r="AK15" i="11"/>
  <c r="AK17" i="11" s="1"/>
  <c r="AK19" i="11" l="1"/>
  <c r="D23" i="11"/>
  <c r="D22" i="11"/>
  <c r="E21" i="11"/>
  <c r="E23" i="11" l="1"/>
  <c r="E22" i="11"/>
  <c r="F21" i="11"/>
  <c r="F22" i="11" l="1"/>
  <c r="G21" i="11"/>
  <c r="F23" i="11"/>
  <c r="G22" i="11" l="1"/>
  <c r="H21" i="11"/>
  <c r="G23" i="11"/>
  <c r="H22" i="11" l="1"/>
  <c r="H23" i="11"/>
  <c r="I21" i="11"/>
  <c r="I22" i="11" l="1"/>
  <c r="J21" i="11"/>
  <c r="I23" i="11"/>
  <c r="J23" i="11" l="1"/>
  <c r="K21" i="11"/>
  <c r="J22" i="11"/>
  <c r="K23" i="11" l="1"/>
  <c r="K22" i="11"/>
  <c r="L21" i="11"/>
  <c r="L22" i="11" l="1"/>
  <c r="M21" i="11"/>
  <c r="L23" i="11"/>
  <c r="M22" i="11" l="1"/>
  <c r="N21" i="11"/>
  <c r="M23" i="11"/>
  <c r="N23" i="11" l="1"/>
  <c r="O21" i="11"/>
  <c r="N22" i="11"/>
  <c r="P21" i="11" l="1"/>
  <c r="O22" i="11"/>
  <c r="O23" i="11"/>
  <c r="P23" i="11" l="1"/>
  <c r="P22" i="11"/>
  <c r="Q21" i="11"/>
  <c r="Q23" i="11" l="1"/>
  <c r="Q22" i="11"/>
  <c r="R21" i="11"/>
  <c r="R22" i="11" l="1"/>
  <c r="S21" i="11"/>
  <c r="R23" i="11"/>
  <c r="S22" i="11" l="1"/>
  <c r="T21" i="11"/>
  <c r="S23" i="11"/>
  <c r="T22" i="11" l="1"/>
  <c r="T23" i="11"/>
  <c r="U21" i="11"/>
  <c r="U22" i="11" l="1"/>
  <c r="V21" i="11"/>
  <c r="U23" i="11"/>
  <c r="V23" i="11" l="1"/>
  <c r="W21" i="11"/>
  <c r="V22" i="11"/>
  <c r="W23" i="11" l="1"/>
  <c r="W22" i="11"/>
  <c r="X21" i="11"/>
  <c r="X22" i="11" l="1"/>
  <c r="Y21" i="11"/>
  <c r="X23" i="11"/>
  <c r="Y22" i="11" l="1"/>
  <c r="Z21" i="11"/>
  <c r="Y23" i="11"/>
  <c r="Z23" i="11" l="1"/>
  <c r="AA21" i="11"/>
  <c r="Z22" i="11"/>
  <c r="AB21" i="11" l="1"/>
  <c r="AA22" i="11"/>
  <c r="AA23" i="11"/>
  <c r="AB23" i="11" l="1"/>
  <c r="AB22" i="11"/>
  <c r="AC21" i="11"/>
  <c r="AC23" i="11" l="1"/>
  <c r="AC22" i="11"/>
  <c r="AD21" i="11"/>
  <c r="AD22" i="11" l="1"/>
  <c r="AE21" i="11"/>
  <c r="AD23" i="11"/>
  <c r="AE22" i="11" l="1"/>
  <c r="AF21" i="11"/>
  <c r="AE23" i="11"/>
  <c r="AF22" i="11" l="1"/>
  <c r="AF23" i="11"/>
  <c r="AG21" i="11"/>
  <c r="AG22" i="11" l="1"/>
  <c r="D27" i="11"/>
  <c r="AG23" i="11"/>
  <c r="AK21" i="11"/>
  <c r="AK23" i="11" s="1"/>
  <c r="AK25" i="11" l="1"/>
  <c r="D28" i="11"/>
  <c r="E27" i="11"/>
  <c r="D29" i="11"/>
  <c r="E29" i="11" l="1"/>
  <c r="F27" i="11"/>
  <c r="E28" i="11"/>
  <c r="G27" i="11" l="1"/>
  <c r="F29" i="11"/>
  <c r="F28" i="11"/>
  <c r="G28" i="11" l="1"/>
  <c r="G29" i="11"/>
  <c r="H27" i="11"/>
  <c r="H29" i="11" l="1"/>
  <c r="H28" i="11"/>
  <c r="I27" i="11"/>
  <c r="I29" i="11" l="1"/>
  <c r="I28" i="11"/>
  <c r="J27" i="11"/>
  <c r="J29" i="11" l="1"/>
  <c r="J28" i="11"/>
  <c r="K27" i="11"/>
  <c r="K29" i="11" l="1"/>
  <c r="L27" i="11"/>
  <c r="K28" i="11"/>
  <c r="L29" i="11" l="1"/>
  <c r="M27" i="11"/>
  <c r="L28" i="11"/>
  <c r="M29" i="11" l="1"/>
  <c r="M28" i="11"/>
  <c r="N27" i="11"/>
  <c r="N28" i="11" l="1"/>
  <c r="N29" i="11"/>
  <c r="O27" i="11"/>
  <c r="O28" i="11" l="1"/>
  <c r="O29" i="11"/>
  <c r="P27" i="11"/>
  <c r="P28" i="11" l="1"/>
  <c r="P29" i="11"/>
  <c r="Q27" i="11"/>
  <c r="Q29" i="11" l="1"/>
  <c r="R27" i="11"/>
  <c r="Q28" i="11"/>
  <c r="R29" i="11" l="1"/>
  <c r="S27" i="11"/>
  <c r="R28" i="11"/>
  <c r="S29" i="11" l="1"/>
  <c r="S28" i="11"/>
  <c r="T27" i="11"/>
  <c r="T28" i="11" l="1"/>
  <c r="U27" i="11"/>
  <c r="T29" i="11"/>
  <c r="U28" i="11" l="1"/>
  <c r="V27" i="11"/>
  <c r="U29" i="11"/>
  <c r="V28" i="11" l="1"/>
  <c r="W27" i="11"/>
  <c r="V29" i="11"/>
  <c r="W29" i="11" l="1"/>
  <c r="X27" i="11"/>
  <c r="W28" i="11"/>
  <c r="X29" i="11" l="1"/>
  <c r="Y27" i="11"/>
  <c r="X28" i="11"/>
  <c r="Y29" i="11" l="1"/>
  <c r="Z27" i="11"/>
  <c r="Y28" i="11"/>
  <c r="Z28" i="11" l="1"/>
  <c r="Z29" i="11"/>
  <c r="AA27" i="11"/>
  <c r="AA28" i="11" l="1"/>
  <c r="AB27" i="11"/>
  <c r="AA29" i="11"/>
  <c r="AB28" i="11" l="1"/>
  <c r="AC27" i="11"/>
  <c r="AB29" i="11"/>
  <c r="AC29" i="11" l="1"/>
  <c r="AD27" i="11"/>
  <c r="AC28" i="11"/>
  <c r="AD29" i="11" l="1"/>
  <c r="AE27" i="11"/>
  <c r="AD28" i="11"/>
  <c r="AE28" i="11" l="1"/>
  <c r="AE29" i="11"/>
  <c r="AF27" i="11"/>
  <c r="AF29" i="11" l="1"/>
  <c r="AG27" i="11"/>
  <c r="AF28" i="11"/>
  <c r="AG28" i="11" l="1"/>
  <c r="AH27" i="11"/>
  <c r="AG29" i="11"/>
  <c r="D33" i="11" l="1"/>
  <c r="AH28" i="11"/>
  <c r="AH29" i="11"/>
  <c r="AK27" i="11"/>
  <c r="AK29" i="11" s="1"/>
  <c r="AK31" i="11" l="1"/>
  <c r="D34" i="11"/>
  <c r="D35" i="11"/>
  <c r="E33" i="11"/>
  <c r="F33" i="11" l="1"/>
  <c r="E35" i="11"/>
  <c r="E34" i="11"/>
  <c r="F35" i="11" l="1"/>
  <c r="F34" i="11"/>
  <c r="G33" i="11"/>
  <c r="G34" i="11" l="1"/>
  <c r="G35" i="11"/>
  <c r="H33" i="11"/>
  <c r="H34" i="11" l="1"/>
  <c r="H35" i="11"/>
  <c r="I33" i="11"/>
  <c r="I34" i="11" l="1"/>
  <c r="J33" i="11"/>
  <c r="I35" i="11"/>
  <c r="J34" i="11" l="1"/>
  <c r="K33" i="11"/>
  <c r="J35" i="11"/>
  <c r="L33" i="11" l="1"/>
  <c r="K34" i="11"/>
  <c r="K35" i="11"/>
  <c r="L35" i="11" l="1"/>
  <c r="L34" i="11"/>
  <c r="M33" i="11"/>
  <c r="M35" i="11" l="1"/>
  <c r="M34" i="11"/>
  <c r="N33" i="11"/>
  <c r="N34" i="11" l="1"/>
  <c r="N35" i="11"/>
  <c r="O33" i="11"/>
  <c r="O35" i="11" l="1"/>
  <c r="P33" i="11"/>
  <c r="O34" i="11"/>
  <c r="P34" i="11" l="1"/>
  <c r="Q33" i="11"/>
  <c r="P35" i="11"/>
  <c r="R33" i="11" l="1"/>
  <c r="Q34" i="11"/>
  <c r="Q35" i="11"/>
  <c r="R35" i="11" l="1"/>
  <c r="S33" i="11"/>
  <c r="R34" i="11"/>
  <c r="S34" i="11" l="1"/>
  <c r="T33" i="11"/>
  <c r="S35" i="11"/>
  <c r="T34" i="11" l="1"/>
  <c r="T35" i="11"/>
  <c r="U33" i="11"/>
  <c r="U35" i="11" l="1"/>
  <c r="U34" i="11"/>
  <c r="V33" i="11"/>
  <c r="V34" i="11" l="1"/>
  <c r="V35" i="11"/>
  <c r="W33" i="11"/>
  <c r="X33" i="11" l="1"/>
  <c r="W35" i="11"/>
  <c r="W34" i="11"/>
  <c r="X35" i="11" l="1"/>
  <c r="Y33" i="11"/>
  <c r="X34" i="11"/>
  <c r="Z33" i="11" l="1"/>
  <c r="Y34" i="11"/>
  <c r="Y35" i="11"/>
  <c r="Z34" i="11" l="1"/>
  <c r="Z35" i="11"/>
  <c r="AA33" i="11"/>
  <c r="AA34" i="11" l="1"/>
  <c r="AA35" i="11"/>
  <c r="AB33" i="11"/>
  <c r="AB34" i="11" l="1"/>
  <c r="AB35" i="11"/>
  <c r="AC33" i="11"/>
  <c r="AD33" i="11" l="1"/>
  <c r="AC34" i="11"/>
  <c r="AC35" i="11"/>
  <c r="AD35" i="11" l="1"/>
  <c r="AE33" i="11"/>
  <c r="AD34" i="11"/>
  <c r="AE35" i="11" l="1"/>
  <c r="AF33" i="11"/>
  <c r="AE34" i="11"/>
  <c r="AF34" i="11" l="1"/>
  <c r="AF35" i="11"/>
  <c r="AG33" i="11"/>
  <c r="AH33" i="11" l="1"/>
  <c r="AG35" i="11"/>
  <c r="AG34" i="11"/>
  <c r="AH34" i="11" l="1"/>
  <c r="D39" i="11"/>
  <c r="AH35" i="11"/>
  <c r="AK33" i="11"/>
  <c r="AK35" i="11" s="1"/>
  <c r="AK37" i="11" l="1"/>
  <c r="D40" i="11"/>
  <c r="D41" i="11"/>
  <c r="E39" i="11"/>
  <c r="E40" i="11" l="1"/>
  <c r="E41" i="11"/>
  <c r="F39" i="11"/>
  <c r="G39" i="11" l="1"/>
  <c r="F40" i="11"/>
  <c r="F41" i="11"/>
  <c r="G41" i="11" l="1"/>
  <c r="G40" i="11"/>
  <c r="H39" i="11"/>
  <c r="H40" i="11" l="1"/>
  <c r="I39" i="11"/>
  <c r="H41" i="11"/>
  <c r="I41" i="11" l="1"/>
  <c r="J39" i="11"/>
  <c r="I40" i="11"/>
  <c r="K39" i="11" l="1"/>
  <c r="J41" i="11"/>
  <c r="J40" i="11"/>
  <c r="K40" i="11" l="1"/>
  <c r="K41" i="11"/>
  <c r="L39" i="11"/>
  <c r="M39" i="11" l="1"/>
  <c r="L40" i="11"/>
  <c r="L41" i="11"/>
  <c r="M41" i="11" l="1"/>
  <c r="M40" i="11"/>
  <c r="N39" i="11"/>
  <c r="N40" i="11" l="1"/>
  <c r="O39" i="11"/>
  <c r="N41" i="11"/>
  <c r="P39" i="11" l="1"/>
  <c r="O41" i="11"/>
  <c r="O40" i="11"/>
  <c r="P41" i="11" l="1"/>
  <c r="P40" i="11"/>
  <c r="Q39" i="11"/>
  <c r="Q41" i="11" l="1"/>
  <c r="Q40" i="11"/>
  <c r="R39" i="11"/>
  <c r="R40" i="11" l="1"/>
  <c r="R41" i="11"/>
  <c r="S39" i="11"/>
  <c r="S41" i="11" l="1"/>
  <c r="T39" i="11"/>
  <c r="S40" i="11"/>
  <c r="T40" i="11" l="1"/>
  <c r="U39" i="11"/>
  <c r="T41" i="11"/>
  <c r="U40" i="11" l="1"/>
  <c r="V39" i="11"/>
  <c r="U41" i="11"/>
  <c r="W39" i="11" l="1"/>
  <c r="V40" i="11"/>
  <c r="V41" i="11"/>
  <c r="W41" i="11" l="1"/>
  <c r="X39" i="11"/>
  <c r="W40" i="11"/>
  <c r="Y39" i="11" l="1"/>
  <c r="X40" i="11"/>
  <c r="X41" i="11"/>
  <c r="Y41" i="11" l="1"/>
  <c r="Y40" i="11"/>
  <c r="Z39" i="11"/>
  <c r="Z40" i="11" l="1"/>
  <c r="AA39" i="11"/>
  <c r="Z41" i="11"/>
  <c r="AB39" i="11" l="1"/>
  <c r="AA40" i="11"/>
  <c r="AA41" i="11"/>
  <c r="AB40" i="11" l="1"/>
  <c r="AB41" i="11"/>
  <c r="AC39" i="11"/>
  <c r="AD39" i="11" l="1"/>
  <c r="AC41" i="11"/>
  <c r="AC40" i="11"/>
  <c r="AD41" i="11" l="1"/>
  <c r="AE39" i="11"/>
  <c r="AD40" i="11"/>
  <c r="AE41" i="11" l="1"/>
  <c r="AF39" i="11"/>
  <c r="AE40" i="11"/>
  <c r="AF40" i="11" l="1"/>
  <c r="AG39" i="11"/>
  <c r="AF41" i="11"/>
  <c r="AG40" i="11" l="1"/>
  <c r="AG41" i="11"/>
  <c r="D45" i="11"/>
  <c r="AK39" i="11"/>
  <c r="AK41" i="11" s="1"/>
  <c r="AK43" i="11" l="1"/>
  <c r="D47" i="11"/>
  <c r="E45" i="11"/>
  <c r="D46" i="11"/>
  <c r="E47" i="11" l="1"/>
  <c r="E46" i="11"/>
  <c r="F45" i="11"/>
  <c r="F46" i="11" l="1"/>
  <c r="F47" i="11"/>
  <c r="G45" i="11"/>
  <c r="H45" i="11" l="1"/>
  <c r="G46" i="11"/>
  <c r="G47" i="11"/>
  <c r="I45" i="11" l="1"/>
  <c r="H46" i="11"/>
  <c r="H47" i="11"/>
  <c r="J45" i="11" l="1"/>
  <c r="I46" i="11"/>
  <c r="I47" i="11"/>
  <c r="J47" i="11" l="1"/>
  <c r="K45" i="11"/>
  <c r="J46" i="11"/>
  <c r="K47" i="11" l="1"/>
  <c r="L45" i="11"/>
  <c r="K46" i="11"/>
  <c r="L46" i="11" l="1"/>
  <c r="L47" i="11"/>
  <c r="M45" i="11"/>
  <c r="N45" i="11" l="1"/>
  <c r="M47" i="11"/>
  <c r="M46" i="11"/>
  <c r="N47" i="11" l="1"/>
  <c r="N46" i="11"/>
  <c r="O45" i="11"/>
  <c r="O47" i="11" l="1"/>
  <c r="O46" i="11"/>
  <c r="P45" i="11"/>
  <c r="Q45" i="11" l="1"/>
  <c r="P46" i="11"/>
  <c r="P47" i="11"/>
  <c r="Q47" i="11" l="1"/>
  <c r="Q46" i="11"/>
  <c r="R45" i="11"/>
  <c r="R46" i="11" l="1"/>
  <c r="S45" i="11"/>
  <c r="R47" i="11"/>
  <c r="T45" i="11" l="1"/>
  <c r="S47" i="11"/>
  <c r="S46" i="11"/>
  <c r="T47" i="11" l="1"/>
  <c r="T46" i="11"/>
  <c r="U45" i="11"/>
  <c r="U46" i="11" l="1"/>
  <c r="V45" i="11"/>
  <c r="U47" i="11"/>
  <c r="V47" i="11" l="1"/>
  <c r="W45" i="11"/>
  <c r="V46" i="11"/>
  <c r="X45" i="11" l="1"/>
  <c r="W46" i="11"/>
  <c r="W47" i="11"/>
  <c r="X47" i="11" l="1"/>
  <c r="X46" i="11"/>
  <c r="Y45" i="11"/>
  <c r="Z45" i="11" l="1"/>
  <c r="Y47" i="11"/>
  <c r="Y46" i="11"/>
  <c r="Z47" i="11" l="1"/>
  <c r="AA45" i="11"/>
  <c r="Z46" i="11"/>
  <c r="AA47" i="11" l="1"/>
  <c r="AA46" i="11"/>
  <c r="AB45" i="11"/>
  <c r="AB47" i="11" l="1"/>
  <c r="AB46" i="11"/>
  <c r="AC45" i="11"/>
  <c r="AC47" i="11" l="1"/>
  <c r="AD45" i="11"/>
  <c r="AC46" i="11"/>
  <c r="AD46" i="11" l="1"/>
  <c r="AE45" i="11"/>
  <c r="AD47" i="11"/>
  <c r="AE47" i="11" l="1"/>
  <c r="AF45" i="11"/>
  <c r="AE46" i="11"/>
  <c r="AF47" i="11" l="1"/>
  <c r="AG45" i="11"/>
  <c r="AF46" i="11"/>
  <c r="AH45" i="11" l="1"/>
  <c r="AG46" i="11"/>
  <c r="AG47" i="11"/>
  <c r="D51" i="11" l="1"/>
  <c r="AH46" i="11"/>
  <c r="AH47" i="11"/>
  <c r="AK45" i="11"/>
  <c r="AK47" i="11" s="1"/>
  <c r="AK49" i="11" l="1"/>
  <c r="D53" i="11"/>
  <c r="D52" i="11"/>
  <c r="E51" i="11"/>
  <c r="E53" i="11" l="1"/>
  <c r="E52" i="11"/>
  <c r="F51" i="11"/>
  <c r="F52" i="11" l="1"/>
  <c r="G51" i="11"/>
  <c r="F53" i="11"/>
  <c r="G53" i="11" l="1"/>
  <c r="H51" i="11"/>
  <c r="G52" i="11"/>
  <c r="H52" i="11" l="1"/>
  <c r="I51" i="11"/>
  <c r="H53" i="11"/>
  <c r="I52" i="11" l="1"/>
  <c r="I53" i="11"/>
  <c r="J51" i="11"/>
  <c r="K51" i="11" l="1"/>
  <c r="J53" i="11"/>
  <c r="J52" i="11"/>
  <c r="K53" i="11" l="1"/>
  <c r="L51" i="11"/>
  <c r="K52" i="11"/>
  <c r="L52" i="11" l="1"/>
  <c r="M51" i="11"/>
  <c r="L53" i="11"/>
  <c r="M53" i="11" l="1"/>
  <c r="N51" i="11"/>
  <c r="M52" i="11"/>
  <c r="N52" i="11" l="1"/>
  <c r="O51" i="11"/>
  <c r="N53" i="11"/>
  <c r="O52" i="11" l="1"/>
  <c r="O53" i="11"/>
  <c r="P51" i="11"/>
  <c r="P53" i="11" l="1"/>
  <c r="P52" i="11"/>
  <c r="Q51" i="11"/>
  <c r="Q53" i="11" l="1"/>
  <c r="Q52" i="11"/>
  <c r="R51" i="11"/>
  <c r="R52" i="11" l="1"/>
  <c r="S51" i="11"/>
  <c r="R53" i="11"/>
  <c r="S53" i="11" l="1"/>
  <c r="S52" i="11"/>
  <c r="T51" i="11"/>
  <c r="T52" i="11" l="1"/>
  <c r="U51" i="11"/>
  <c r="T53" i="11"/>
  <c r="V51" i="11" l="1"/>
  <c r="U52" i="11"/>
  <c r="U53" i="11"/>
  <c r="V53" i="11" l="1"/>
  <c r="W51" i="11"/>
  <c r="V52" i="11"/>
  <c r="W53" i="11" l="1"/>
  <c r="X51" i="11"/>
  <c r="W52" i="11"/>
  <c r="X52" i="11" l="1"/>
  <c r="Y51" i="11"/>
  <c r="X53" i="11"/>
  <c r="Y53" i="11" l="1"/>
  <c r="Y52" i="11"/>
  <c r="Z51" i="11"/>
  <c r="Z52" i="11" l="1"/>
  <c r="AA51" i="11"/>
  <c r="Z53" i="11"/>
  <c r="AA52" i="11" l="1"/>
  <c r="AA53" i="11"/>
  <c r="AB51" i="11"/>
  <c r="AB53" i="11" l="1"/>
  <c r="AB52" i="11"/>
  <c r="AC51" i="11"/>
  <c r="AC53" i="11" l="1"/>
  <c r="AD51" i="11"/>
  <c r="AC52" i="11"/>
  <c r="AD52" i="11" l="1"/>
  <c r="AE51" i="11"/>
  <c r="AD53" i="11"/>
  <c r="AE53" i="11" l="1"/>
  <c r="AF51" i="11"/>
  <c r="AE52" i="11"/>
  <c r="AF52" i="11" l="1"/>
  <c r="AG51" i="11"/>
  <c r="AF53" i="11"/>
  <c r="D57" i="11" l="1"/>
  <c r="AG52" i="11"/>
  <c r="AG53" i="11"/>
  <c r="AK51" i="11"/>
  <c r="AK53" i="11" s="1"/>
  <c r="AK55" i="11" l="1"/>
  <c r="D59" i="11"/>
  <c r="D58" i="11"/>
  <c r="E57" i="11"/>
  <c r="F57" i="11" l="1"/>
  <c r="E59" i="11"/>
  <c r="E58" i="11"/>
  <c r="F58" i="11" l="1"/>
  <c r="F59" i="11"/>
  <c r="G57" i="11"/>
  <c r="H57" i="11" l="1"/>
  <c r="G59" i="11"/>
  <c r="G58" i="11"/>
  <c r="H59" i="11" l="1"/>
  <c r="I57" i="11"/>
  <c r="H58" i="11"/>
  <c r="I58" i="11" l="1"/>
  <c r="I59" i="11"/>
  <c r="J57" i="11"/>
  <c r="J59" i="11" l="1"/>
  <c r="J58" i="11"/>
  <c r="K57" i="11"/>
  <c r="L57" i="11" l="1"/>
  <c r="K58" i="11"/>
  <c r="K59" i="11"/>
  <c r="L58" i="11" l="1"/>
  <c r="M57" i="11"/>
  <c r="L59" i="11"/>
  <c r="N57" i="11" l="1"/>
  <c r="M59" i="11"/>
  <c r="M58" i="11"/>
  <c r="N59" i="11" l="1"/>
  <c r="O57" i="11"/>
  <c r="N58" i="11"/>
  <c r="P57" i="11" l="1"/>
  <c r="O59" i="11"/>
  <c r="O58" i="11"/>
  <c r="P59" i="11" l="1"/>
  <c r="P58" i="11"/>
  <c r="Q57" i="11"/>
  <c r="R57" i="11" l="1"/>
  <c r="Q59" i="11"/>
  <c r="Q58" i="11"/>
  <c r="R58" i="11" l="1"/>
  <c r="R59" i="11"/>
  <c r="S57" i="11"/>
  <c r="T57" i="11" l="1"/>
  <c r="S58" i="11"/>
  <c r="S59" i="11"/>
  <c r="T59" i="11" l="1"/>
  <c r="U57" i="11"/>
  <c r="T58" i="11"/>
  <c r="U58" i="11" l="1"/>
  <c r="U59" i="11"/>
  <c r="V57" i="11"/>
  <c r="V59" i="11" l="1"/>
  <c r="V58" i="11"/>
  <c r="W57" i="11"/>
  <c r="X57" i="11" l="1"/>
  <c r="W59" i="11"/>
  <c r="W58" i="11"/>
  <c r="X58" i="11" l="1"/>
  <c r="X59" i="11"/>
  <c r="Y57" i="11"/>
  <c r="Z57" i="11" l="1"/>
  <c r="Y59" i="11"/>
  <c r="Y58" i="11"/>
  <c r="Z59" i="11" l="1"/>
  <c r="AA57" i="11"/>
  <c r="Z58" i="11"/>
  <c r="AA58" i="11" l="1"/>
  <c r="AB57" i="11"/>
  <c r="AA59" i="11"/>
  <c r="AB59" i="11" l="1"/>
  <c r="AB58" i="11"/>
  <c r="AC57" i="11"/>
  <c r="AD57" i="11" l="1"/>
  <c r="AC58" i="11"/>
  <c r="AC59" i="11"/>
  <c r="AD58" i="11" l="1"/>
  <c r="AD59" i="11"/>
  <c r="AE57" i="11"/>
  <c r="AF57" i="11" l="1"/>
  <c r="AE59" i="11"/>
  <c r="AE58" i="11"/>
  <c r="AF59" i="11" l="1"/>
  <c r="AG57" i="11"/>
  <c r="AF58" i="11"/>
  <c r="AG59" i="11" l="1"/>
  <c r="AG58" i="11"/>
  <c r="AH57" i="11"/>
  <c r="AH59" i="11" l="1"/>
  <c r="AH58" i="11"/>
  <c r="D63" i="11"/>
  <c r="AK57" i="11"/>
  <c r="AK59" i="11" s="1"/>
  <c r="E63" i="11" l="1"/>
  <c r="D65" i="11"/>
  <c r="D64" i="11"/>
  <c r="AK61" i="11"/>
  <c r="E65" i="11" l="1"/>
  <c r="F63" i="11"/>
  <c r="E64" i="11"/>
  <c r="F64" i="11" l="1"/>
  <c r="G63" i="11"/>
  <c r="F65" i="11"/>
  <c r="G65" i="11" l="1"/>
  <c r="G64" i="11"/>
  <c r="H63" i="11"/>
  <c r="I63" i="11" l="1"/>
  <c r="H65" i="11"/>
  <c r="H64" i="11"/>
  <c r="I64" i="11" l="1"/>
  <c r="J63" i="11"/>
  <c r="I65" i="11"/>
  <c r="K63" i="11" l="1"/>
  <c r="J64" i="11"/>
  <c r="J65" i="11"/>
  <c r="K65" i="11" l="1"/>
  <c r="L63" i="11"/>
  <c r="K64" i="11"/>
  <c r="L64" i="11" l="1"/>
  <c r="L65" i="11"/>
  <c r="M63" i="11"/>
  <c r="M65" i="11" l="1"/>
  <c r="M64" i="11"/>
  <c r="N63" i="11"/>
  <c r="O63" i="11" l="1"/>
  <c r="N65" i="11"/>
  <c r="N64" i="11"/>
  <c r="O64" i="11" l="1"/>
  <c r="O65" i="11"/>
  <c r="P63" i="11"/>
  <c r="Q63" i="11" l="1"/>
  <c r="P65" i="11"/>
  <c r="P64" i="11"/>
  <c r="Q65" i="11" l="1"/>
  <c r="R63" i="11"/>
  <c r="Q64" i="11"/>
  <c r="R64" i="11" l="1"/>
  <c r="R65" i="11"/>
  <c r="S63" i="11"/>
  <c r="S65" i="11" l="1"/>
  <c r="S64" i="11"/>
  <c r="T63" i="11"/>
  <c r="U63" i="11" l="1"/>
  <c r="T64" i="11"/>
  <c r="T65" i="11"/>
  <c r="U64" i="11" l="1"/>
  <c r="V63" i="11"/>
  <c r="U65" i="11"/>
  <c r="W63" i="11" l="1"/>
  <c r="V65" i="11"/>
  <c r="V64" i="11"/>
  <c r="W65" i="11" l="1"/>
  <c r="X63" i="11"/>
  <c r="W64" i="11"/>
  <c r="Y63" i="11" l="1"/>
  <c r="X65" i="11"/>
  <c r="X64" i="11"/>
  <c r="Y65" i="11" l="1"/>
  <c r="Y64" i="11"/>
  <c r="Z63" i="11"/>
  <c r="AA63" i="11" l="1"/>
  <c r="Z65" i="11"/>
  <c r="Z64" i="11"/>
  <c r="AA64" i="11" l="1"/>
  <c r="AA65" i="11"/>
  <c r="AB63" i="11"/>
  <c r="AC63" i="11" l="1"/>
  <c r="AB64" i="11"/>
  <c r="AB65" i="11"/>
  <c r="AC65" i="11" l="1"/>
  <c r="AC64" i="11"/>
  <c r="AD63" i="11"/>
  <c r="AD64" i="11" l="1"/>
  <c r="AD65" i="11"/>
  <c r="AE63" i="11"/>
  <c r="AE65" i="11" l="1"/>
  <c r="AE64" i="11"/>
  <c r="AF63" i="11"/>
  <c r="AG63" i="11" l="1"/>
  <c r="AF65" i="11"/>
  <c r="AF64" i="11"/>
  <c r="AG64" i="11" l="1"/>
  <c r="AH63" i="11"/>
  <c r="AG65" i="11"/>
  <c r="AH65" i="11" l="1"/>
  <c r="AH64" i="11"/>
  <c r="D69" i="11"/>
  <c r="AK63" i="11"/>
  <c r="AK65" i="11" s="1"/>
  <c r="D71" i="11" l="1"/>
  <c r="D70" i="11"/>
  <c r="E69" i="11"/>
  <c r="AK67" i="11"/>
  <c r="F69" i="11" l="1"/>
  <c r="E71" i="11"/>
  <c r="E70" i="11"/>
  <c r="F70" i="11" l="1"/>
  <c r="G69" i="11"/>
  <c r="F71" i="11"/>
  <c r="H69" i="11" l="1"/>
  <c r="G70" i="11"/>
  <c r="G71" i="11"/>
  <c r="H71" i="11" l="1"/>
  <c r="I69" i="11"/>
  <c r="H70" i="11"/>
  <c r="I70" i="11" l="1"/>
  <c r="J69" i="11"/>
  <c r="I71" i="11"/>
  <c r="J71" i="11" l="1"/>
  <c r="J70" i="11"/>
  <c r="K69" i="11"/>
  <c r="L69" i="11" l="1"/>
  <c r="K71" i="11"/>
  <c r="K70" i="11"/>
  <c r="L70" i="11" l="1"/>
  <c r="M69" i="11"/>
  <c r="L71" i="11"/>
  <c r="N69" i="11" l="1"/>
  <c r="M70" i="11"/>
  <c r="M71" i="11"/>
  <c r="N71" i="11" l="1"/>
  <c r="O69" i="11"/>
  <c r="N70" i="11"/>
  <c r="O70" i="11" l="1"/>
  <c r="O71" i="11"/>
  <c r="P69" i="11"/>
  <c r="P71" i="11" l="1"/>
  <c r="P70" i="11"/>
  <c r="Q69" i="11"/>
  <c r="R69" i="11" l="1"/>
  <c r="Q71" i="11"/>
  <c r="Q70" i="11"/>
  <c r="R70" i="11" l="1"/>
  <c r="S69" i="11"/>
  <c r="R71" i="11"/>
  <c r="T69" i="11" l="1"/>
  <c r="S70" i="11"/>
  <c r="S71" i="11"/>
  <c r="T71" i="11" l="1"/>
  <c r="U69" i="11"/>
  <c r="T70" i="11"/>
  <c r="U70" i="11" l="1"/>
  <c r="V69" i="11"/>
  <c r="U71" i="11"/>
  <c r="V71" i="11" l="1"/>
  <c r="V70" i="11"/>
  <c r="W69" i="11"/>
  <c r="X69" i="11" l="1"/>
  <c r="W71" i="11"/>
  <c r="W70" i="11"/>
  <c r="X70" i="11" l="1"/>
  <c r="Y69" i="11"/>
  <c r="X71" i="11"/>
  <c r="Z69" i="11" l="1"/>
  <c r="Y70" i="11"/>
  <c r="Y71" i="11"/>
  <c r="Z71" i="11" l="1"/>
  <c r="AA69" i="11"/>
  <c r="Z70" i="11"/>
  <c r="AA70" i="11" l="1"/>
  <c r="AA71" i="11"/>
  <c r="AB69" i="11"/>
  <c r="AB71" i="11" l="1"/>
  <c r="AB70" i="11"/>
  <c r="AC69" i="11"/>
  <c r="AD69" i="11" l="1"/>
  <c r="AC71" i="11"/>
  <c r="AC70" i="11"/>
  <c r="AD70" i="11" l="1"/>
  <c r="AD71" i="11"/>
  <c r="AE69" i="11"/>
  <c r="AE70" i="11" l="1"/>
  <c r="AE71" i="11"/>
  <c r="D75" i="11"/>
  <c r="AK69" i="11"/>
  <c r="AK71" i="11" s="1"/>
  <c r="AK73" i="11" l="1"/>
  <c r="E75" i="11"/>
  <c r="D76" i="11"/>
  <c r="D77" i="11"/>
  <c r="E77" i="11" l="1"/>
  <c r="F75" i="11"/>
  <c r="E76" i="11"/>
  <c r="F76" i="11" l="1"/>
  <c r="F77" i="11"/>
  <c r="G75" i="11"/>
  <c r="G77" i="11" l="1"/>
  <c r="G76" i="11"/>
  <c r="H75" i="11"/>
  <c r="I75" i="11" l="1"/>
  <c r="H77" i="11"/>
  <c r="H76" i="11"/>
  <c r="I76" i="11" l="1"/>
  <c r="I77" i="11"/>
  <c r="J75" i="11"/>
  <c r="K75" i="11" l="1"/>
  <c r="J77" i="11"/>
  <c r="J76" i="11"/>
  <c r="K77" i="11" l="1"/>
  <c r="L75" i="11"/>
  <c r="K76" i="11"/>
  <c r="L76" i="11" l="1"/>
  <c r="L77" i="11"/>
  <c r="M75" i="11"/>
  <c r="M77" i="11" l="1"/>
  <c r="M76" i="11"/>
  <c r="N75" i="11"/>
  <c r="O75" i="11" l="1"/>
  <c r="N76" i="11"/>
  <c r="N77" i="11"/>
  <c r="O76" i="11" l="1"/>
  <c r="P75" i="11"/>
  <c r="O77" i="11"/>
  <c r="Q75" i="11" l="1"/>
  <c r="P77" i="11"/>
  <c r="P76" i="11"/>
  <c r="Q77" i="11" l="1"/>
  <c r="R75" i="11"/>
  <c r="Q76" i="11"/>
  <c r="S75" i="11" l="1"/>
  <c r="R76" i="11"/>
  <c r="R77" i="11"/>
  <c r="S77" i="11" l="1"/>
  <c r="S76" i="11"/>
  <c r="T75" i="11"/>
  <c r="U75" i="11" l="1"/>
  <c r="T77" i="11"/>
  <c r="T76" i="11"/>
  <c r="U76" i="11" l="1"/>
  <c r="U77" i="11"/>
  <c r="V75" i="11"/>
  <c r="W75" i="11" l="1"/>
  <c r="V76" i="11"/>
  <c r="V77" i="11"/>
  <c r="AK75" i="11"/>
  <c r="AK77" i="11" s="1"/>
  <c r="AK79" i="11" l="1"/>
  <c r="V5" i="11"/>
  <c r="Z5" i="11" s="1"/>
  <c r="W77" i="11"/>
  <c r="X75" i="11"/>
  <c r="W76" i="11"/>
  <c r="X76" i="11" l="1"/>
  <c r="X77" i="11"/>
  <c r="Y75" i="11"/>
  <c r="AG6" i="11"/>
  <c r="AJ6" i="11"/>
  <c r="AD6" i="11"/>
  <c r="Y77" i="11" l="1"/>
  <c r="Y76" i="11"/>
  <c r="Z75" i="11"/>
  <c r="AA75" i="11" l="1"/>
  <c r="Z77" i="11"/>
  <c r="Z76" i="11"/>
  <c r="AA76" i="11" l="1"/>
  <c r="AA77" i="11"/>
  <c r="AB75" i="11"/>
  <c r="AC75" i="11" l="1"/>
  <c r="AB77" i="11"/>
  <c r="AB76" i="11"/>
  <c r="AC77" i="11" l="1"/>
  <c r="AD75" i="11"/>
  <c r="AC76" i="11"/>
  <c r="AD76" i="11" l="1"/>
  <c r="AE75" i="11"/>
  <c r="AD77" i="11"/>
  <c r="AE77" i="11" l="1"/>
  <c r="AE76" i="11"/>
  <c r="AF75" i="11"/>
  <c r="AG75" i="11" l="1"/>
  <c r="AF77" i="11"/>
  <c r="AF76" i="11"/>
  <c r="AG76" i="11" l="1"/>
  <c r="AG77" i="11"/>
  <c r="AH75" i="11"/>
  <c r="AH77" i="11" l="1"/>
  <c r="AH76" i="11"/>
</calcChain>
</file>

<file path=xl/sharedStrings.xml><?xml version="1.0" encoding="utf-8"?>
<sst xmlns="http://schemas.openxmlformats.org/spreadsheetml/2006/main" count="549" uniqueCount="65">
  <si>
    <t>閉所率</t>
    <rPh sb="0" eb="2">
      <t>ヘイショ</t>
    </rPh>
    <rPh sb="2" eb="3">
      <t>リツ</t>
    </rPh>
    <phoneticPr fontId="2"/>
  </si>
  <si>
    <t>計画</t>
    <rPh sb="0" eb="2">
      <t>ケイカク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</si>
  <si>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</si>
  <si>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工事期間</t>
    <rPh sb="0" eb="2">
      <t>コウジ</t>
    </rPh>
    <rPh sb="2" eb="4">
      <t>キカン</t>
    </rPh>
    <phoneticPr fontId="2"/>
  </si>
  <si>
    <t>月日</t>
    <rPh sb="0" eb="1">
      <t>ツキ</t>
    </rPh>
    <rPh sb="1" eb="2">
      <t>ヒ</t>
    </rPh>
    <phoneticPr fontId="2"/>
  </si>
  <si>
    <t>曜日</t>
    <rPh sb="0" eb="2">
      <t>ヨウビ</t>
    </rPh>
    <phoneticPr fontId="2"/>
  </si>
  <si>
    <t>木</t>
  </si>
  <si>
    <t>計画日数</t>
    <rPh sb="0" eb="2">
      <t>ケイカク</t>
    </rPh>
    <rPh sb="2" eb="4">
      <t>ニッスウ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</si>
  <si>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</si>
  <si>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祝</t>
    <rPh sb="0" eb="1">
      <t>シュク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</si>
  <si>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</si>
  <si>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工　事　名</t>
    <rPh sb="0" eb="1">
      <t>コウ</t>
    </rPh>
    <rPh sb="2" eb="3">
      <t>コト</t>
    </rPh>
    <rPh sb="4" eb="5">
      <t>ナ</t>
    </rPh>
    <phoneticPr fontId="2"/>
  </si>
  <si>
    <t>4週8休</t>
    <rPh sb="1" eb="2">
      <t>シュウ</t>
    </rPh>
    <rPh sb="3" eb="4">
      <t>キュウ</t>
    </rPh>
    <phoneticPr fontId="2"/>
  </si>
  <si>
    <t>4週6休</t>
    <rPh sb="1" eb="2">
      <t>シュウ</t>
    </rPh>
    <rPh sb="3" eb="4">
      <t>キュウ</t>
    </rPh>
    <phoneticPr fontId="2"/>
  </si>
  <si>
    <t>4週7休</t>
    <rPh sb="1" eb="2">
      <t>シュウ</t>
    </rPh>
    <rPh sb="3" eb="4">
      <t>キュウ</t>
    </rPh>
    <phoneticPr fontId="2"/>
  </si>
  <si>
    <t>21.4％以上</t>
    <rPh sb="5" eb="7">
      <t>イジョウ</t>
    </rPh>
    <phoneticPr fontId="2"/>
  </si>
  <si>
    <t>28.5％以上</t>
    <rPh sb="5" eb="7">
      <t>イジョウ</t>
    </rPh>
    <phoneticPr fontId="2"/>
  </si>
  <si>
    <t>25.0％以上</t>
    <rPh sb="5" eb="7">
      <t>イジョウ</t>
    </rPh>
    <phoneticPr fontId="2"/>
  </si>
  <si>
    <t>対象外</t>
    <rPh sb="0" eb="3">
      <t>タイショウガイ</t>
    </rPh>
    <phoneticPr fontId="2"/>
  </si>
  <si>
    <t>日付</t>
  </si>
  <si>
    <t>曜日</t>
  </si>
  <si>
    <t>名称</t>
  </si>
  <si>
    <t>水</t>
  </si>
  <si>
    <t>元日</t>
  </si>
  <si>
    <t>月</t>
  </si>
  <si>
    <t>成人の日</t>
  </si>
  <si>
    <t>火</t>
  </si>
  <si>
    <t>建国記念の日</t>
  </si>
  <si>
    <t>日</t>
  </si>
  <si>
    <t>天皇誕生日</t>
  </si>
  <si>
    <t>振替休日</t>
  </si>
  <si>
    <t>金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</si>
  <si>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</si>
  <si>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</si>
  <si>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</si>
  <si>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</si>
  <si>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</si>
  <si>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</si>
  <si>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</si>
  <si>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</si>
  <si>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</si>
  <si>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</si>
  <si>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</si>
  <si>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</si>
  <si>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土</t>
  </si>
  <si>
    <t>祝日</t>
    <rPh sb="0" eb="1">
      <t>イワイ</t>
    </rPh>
    <rPh sb="1" eb="2">
      <t>ニチ</t>
    </rPh>
    <phoneticPr fontId="2"/>
  </si>
  <si>
    <t>対象外期間</t>
    <rPh sb="0" eb="3">
      <t>タイショウガイ</t>
    </rPh>
    <rPh sb="3" eb="5">
      <t>キカン</t>
    </rPh>
    <phoneticPr fontId="2"/>
  </si>
  <si>
    <t>夏休：夏季休暇（３日間）</t>
    <rPh sb="0" eb="1">
      <t>ナツ</t>
    </rPh>
    <rPh sb="1" eb="2">
      <t>ヤス</t>
    </rPh>
    <rPh sb="3" eb="5">
      <t>カキ</t>
    </rPh>
    <rPh sb="5" eb="7">
      <t>キュウカ</t>
    </rPh>
    <rPh sb="9" eb="10">
      <t>ニチ</t>
    </rPh>
    <rPh sb="10" eb="11">
      <t>カン</t>
    </rPh>
    <phoneticPr fontId="2"/>
  </si>
  <si>
    <t>一時中止：工事全体を一時中止している期間</t>
    <rPh sb="0" eb="2">
      <t>イチジ</t>
    </rPh>
    <rPh sb="2" eb="4">
      <t>チュウシ</t>
    </rPh>
    <rPh sb="5" eb="7">
      <t>コウジ</t>
    </rPh>
    <rPh sb="7" eb="9">
      <t>ゼンタイ</t>
    </rPh>
    <rPh sb="10" eb="12">
      <t>イチジ</t>
    </rPh>
    <rPh sb="12" eb="14">
      <t>チュウシ</t>
    </rPh>
    <rPh sb="18" eb="20">
      <t>キカン</t>
    </rPh>
    <phoneticPr fontId="2"/>
  </si>
  <si>
    <t>その他：発注者があらかじめ対象外としている内容に該当する期間</t>
    <rPh sb="2" eb="3">
      <t>タ</t>
    </rPh>
    <rPh sb="4" eb="7">
      <t>ハッチュウシャ</t>
    </rPh>
    <rPh sb="13" eb="16">
      <t>タイショウガイ</t>
    </rPh>
    <rPh sb="21" eb="23">
      <t>ナイヨウ</t>
    </rPh>
    <rPh sb="24" eb="26">
      <t>ガイトウ</t>
    </rPh>
    <rPh sb="28" eb="30">
      <t>キカン</t>
    </rPh>
    <phoneticPr fontId="2"/>
  </si>
  <si>
    <t>月日数</t>
    <rPh sb="0" eb="1">
      <t>ツキ</t>
    </rPh>
    <rPh sb="1" eb="3">
      <t>ニッスウ</t>
    </rPh>
    <phoneticPr fontId="2"/>
  </si>
  <si>
    <t>実績日数</t>
    <rPh sb="0" eb="2">
      <t>ジッセキ</t>
    </rPh>
    <rPh sb="2" eb="4">
      <t>ニッスウ</t>
    </rPh>
    <phoneticPr fontId="2"/>
  </si>
  <si>
    <t>対象日数</t>
    <rPh sb="0" eb="2">
      <t>タイショウ</t>
    </rPh>
    <rPh sb="2" eb="4">
      <t>ニッスウ</t>
    </rPh>
    <phoneticPr fontId="2"/>
  </si>
  <si>
    <t>冬休：年末年始休暇（６日間）</t>
    <rPh sb="0" eb="1">
      <t>フユ</t>
    </rPh>
    <rPh sb="1" eb="2">
      <t>ヤス</t>
    </rPh>
    <rPh sb="3" eb="5">
      <t>ネンマツ</t>
    </rPh>
    <rPh sb="5" eb="7">
      <t>ネンシ</t>
    </rPh>
    <rPh sb="7" eb="9">
      <t>キュウカ</t>
    </rPh>
    <rPh sb="11" eb="12">
      <t>ニチ</t>
    </rPh>
    <rPh sb="12" eb="13">
      <t>カン</t>
    </rPh>
    <phoneticPr fontId="2"/>
  </si>
  <si>
    <t>製作：工場製作のみを実施している期間</t>
    <rPh sb="0" eb="2">
      <t>セイサク</t>
    </rPh>
    <rPh sb="3" eb="5">
      <t>コウジョウ</t>
    </rPh>
    <rPh sb="5" eb="7">
      <t>セイサク</t>
    </rPh>
    <rPh sb="10" eb="12">
      <t>ジッシ</t>
    </rPh>
    <rPh sb="16" eb="18">
      <t>キカン</t>
    </rPh>
    <phoneticPr fontId="2"/>
  </si>
  <si>
    <t>対象外日数</t>
    <rPh sb="0" eb="3">
      <t>タイショウガイ</t>
    </rPh>
    <rPh sb="3" eb="5">
      <t>ニッスウ</t>
    </rPh>
    <phoneticPr fontId="2"/>
  </si>
  <si>
    <t>【現場閉所計画書】</t>
    <rPh sb="1" eb="3">
      <t>ゲンバ</t>
    </rPh>
    <rPh sb="3" eb="5">
      <t>ヘイショ</t>
    </rPh>
    <rPh sb="5" eb="7">
      <t>ケイカク</t>
    </rPh>
    <rPh sb="7" eb="8">
      <t>ショ</t>
    </rPh>
    <phoneticPr fontId="2"/>
  </si>
  <si>
    <t>(様式2)</t>
    <rPh sb="1" eb="3">
      <t>ヨウシキ</t>
    </rPh>
    <phoneticPr fontId="2"/>
  </si>
  <si>
    <t>○○○○工事</t>
    <rPh sb="4" eb="6">
      <t>コウジ</t>
    </rPh>
    <phoneticPr fontId="2"/>
  </si>
  <si>
    <t>現着</t>
  </si>
  <si>
    <t>休</t>
    <rPh sb="0" eb="1">
      <t>キュウ</t>
    </rPh>
    <phoneticPr fontId="2"/>
  </si>
  <si>
    <t>夏休</t>
  </si>
  <si>
    <t>休</t>
  </si>
  <si>
    <t>冬休</t>
  </si>
  <si>
    <t>完成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</si>
</sst>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  <numFmt numFmtId="182" formatCode="m&quot;月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FFFF"/>
      <name val="メイリオ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DCDB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14" fontId="4" fillId="6" borderId="36" xfId="0" applyNumberFormat="1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9" fillId="3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77" fontId="7" fillId="4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vertical="center"/>
    </xf>
    <xf numFmtId="178" fontId="7" fillId="0" borderId="12" xfId="0" applyNumberFormat="1" applyFont="1" applyBorder="1" applyAlignment="1" applyProtection="1">
      <alignment horizontal="center" vertical="center" shrinkToFit="1"/>
      <protection locked="0"/>
    </xf>
    <xf numFmtId="178" fontId="7" fillId="0" borderId="6" xfId="0" applyNumberFormat="1" applyFont="1" applyBorder="1" applyAlignment="1" applyProtection="1">
      <alignment horizontal="center" vertical="center" shrinkToFit="1"/>
      <protection locked="0"/>
    </xf>
    <xf numFmtId="178" fontId="10" fillId="0" borderId="7" xfId="0" applyNumberFormat="1" applyFont="1" applyBorder="1" applyAlignment="1" applyProtection="1">
      <alignment horizontal="center" vertical="center" shrinkToFit="1"/>
      <protection locked="0"/>
    </xf>
    <xf numFmtId="178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177" fontId="7" fillId="0" borderId="16" xfId="1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  <protection locked="0"/>
    </xf>
    <xf numFmtId="178" fontId="7" fillId="0" borderId="13" xfId="0" applyNumberFormat="1" applyFont="1" applyBorder="1" applyAlignment="1" applyProtection="1">
      <alignment horizontal="center" vertical="center" shrinkToFit="1"/>
      <protection locked="0"/>
    </xf>
    <xf numFmtId="178" fontId="7" fillId="0" borderId="19" xfId="0" applyNumberFormat="1" applyFont="1" applyBorder="1" applyAlignment="1" applyProtection="1">
      <alignment horizontal="center" vertical="center" shrinkToFit="1"/>
      <protection locked="0"/>
    </xf>
    <xf numFmtId="178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7" fillId="0" borderId="31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82" fontId="7" fillId="0" borderId="32" xfId="0" applyNumberFormat="1" applyFont="1" applyBorder="1" applyAlignment="1">
      <alignment horizontal="center" vertical="center"/>
    </xf>
    <xf numFmtId="17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7" fillId="0" borderId="9" xfId="0" applyNumberFormat="1" applyFont="1" applyBorder="1" applyAlignment="1">
      <alignment horizontal="left" vertical="center"/>
    </xf>
    <xf numFmtId="181" fontId="7" fillId="0" borderId="27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shrinkToFit="1"/>
    </xf>
    <xf numFmtId="180" fontId="7" fillId="0" borderId="9" xfId="0" applyNumberFormat="1" applyFont="1" applyFill="1" applyBorder="1" applyAlignment="1" applyProtection="1">
      <alignment horizontal="left" vertical="center" shrinkToFit="1"/>
      <protection locked="0"/>
    </xf>
    <xf numFmtId="180" fontId="7" fillId="0" borderId="27" xfId="0" applyNumberFormat="1" applyFont="1" applyFill="1" applyBorder="1" applyAlignment="1" applyProtection="1">
      <alignment horizontal="left" vertical="center" shrinkToFit="1"/>
      <protection locked="0"/>
    </xf>
    <xf numFmtId="18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80" fontId="9" fillId="0" borderId="9" xfId="0" applyNumberFormat="1" applyFont="1" applyFill="1" applyBorder="1" applyAlignment="1" applyProtection="1">
      <alignment horizontal="left" vertical="center"/>
      <protection locked="0"/>
    </xf>
    <xf numFmtId="180" fontId="9" fillId="0" borderId="27" xfId="0" applyNumberFormat="1" applyFont="1" applyFill="1" applyBorder="1" applyAlignment="1" applyProtection="1">
      <alignment horizontal="left" vertical="center"/>
      <protection locked="0"/>
    </xf>
    <xf numFmtId="180" fontId="9" fillId="0" borderId="27" xfId="0" applyNumberFormat="1" applyFont="1" applyFill="1" applyBorder="1" applyAlignment="1" applyProtection="1">
      <alignment horizontal="center" vertical="center"/>
      <protection locked="0"/>
    </xf>
    <xf numFmtId="18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2" borderId="2" xfId="1" applyNumberFormat="1" applyFont="1" applyFill="1" applyBorder="1" applyAlignment="1">
      <alignment horizontal="center" vertical="center"/>
    </xf>
    <xf numFmtId="177" fontId="7" fillId="2" borderId="21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33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0</xdr:row>
      <xdr:rowOff>99392</xdr:rowOff>
    </xdr:from>
    <xdr:to>
      <xdr:col>21</xdr:col>
      <xdr:colOff>215348</xdr:colOff>
      <xdr:row>2</xdr:row>
      <xdr:rowOff>33131</xdr:rowOff>
    </xdr:to>
    <xdr:sp macro="" textlink="">
      <xdr:nvSpPr>
        <xdr:cNvPr id="2" name="角丸四角形 1"/>
        <xdr:cNvSpPr/>
      </xdr:nvSpPr>
      <xdr:spPr>
        <a:xfrm>
          <a:off x="5677314" y="99392"/>
          <a:ext cx="1310309" cy="41951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記　載　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c04\&#20225;&#30011;&#20418;\&#20418;&#21729;&#8658;&#20418;&#38263;\&#36913;&#20241;&#65298;&#26085;&#21046;&#36969;&#29992;&#24037;&#20107;\&#65288;&#27096;&#24335;2&#65289;&#29694;&#22580;&#38281;&#25152;&#35336;&#30011;&#26360;%20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 (5)"/>
      <sheetName val="別紙1 (4)"/>
      <sheetName val="別紙1 (3)"/>
      <sheetName val="別紙1 (2)"/>
      <sheetName val="別紙1"/>
      <sheetName val="祝日"/>
      <sheetName val="様式２（サンプル）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43831</v>
          </cell>
          <cell r="B2" t="str">
            <v>水</v>
          </cell>
          <cell r="C2" t="str">
            <v>元日</v>
          </cell>
          <cell r="D2" t="str">
            <v>祝</v>
          </cell>
        </row>
        <row r="3">
          <cell r="A3">
            <v>43843</v>
          </cell>
          <cell r="B3" t="str">
            <v>月</v>
          </cell>
          <cell r="C3" t="str">
            <v>成人の日</v>
          </cell>
          <cell r="D3" t="str">
            <v>祝</v>
          </cell>
        </row>
        <row r="4">
          <cell r="A4">
            <v>43872</v>
          </cell>
          <cell r="B4" t="str">
            <v>火</v>
          </cell>
          <cell r="C4" t="str">
            <v>建国記念の日</v>
          </cell>
          <cell r="D4" t="str">
            <v>祝</v>
          </cell>
        </row>
        <row r="5">
          <cell r="A5">
            <v>43884</v>
          </cell>
          <cell r="B5" t="str">
            <v>日</v>
          </cell>
          <cell r="C5" t="str">
            <v>天皇誕生日</v>
          </cell>
          <cell r="D5" t="str">
            <v>祝</v>
          </cell>
        </row>
        <row r="6">
          <cell r="A6">
            <v>43885</v>
          </cell>
          <cell r="B6" t="str">
            <v>月</v>
          </cell>
          <cell r="C6" t="str">
            <v>振替休日</v>
          </cell>
          <cell r="D6" t="str">
            <v>祝</v>
          </cell>
        </row>
        <row r="7">
          <cell r="A7">
            <v>43910</v>
          </cell>
          <cell r="B7" t="str">
            <v>金</v>
          </cell>
          <cell r="C7" t="str">
            <v>春分の日</v>
          </cell>
          <cell r="D7" t="str">
            <v>祝</v>
          </cell>
        </row>
        <row r="8">
          <cell r="A8">
            <v>43950</v>
          </cell>
          <cell r="B8" t="str">
            <v>水</v>
          </cell>
          <cell r="C8" t="str">
            <v>昭和の日</v>
          </cell>
          <cell r="D8" t="str">
            <v>祝</v>
          </cell>
        </row>
        <row r="9">
          <cell r="A9">
            <v>43954</v>
          </cell>
          <cell r="B9" t="str">
            <v>日</v>
          </cell>
          <cell r="C9" t="str">
            <v>憲法記念日</v>
          </cell>
          <cell r="D9" t="str">
            <v>祝</v>
          </cell>
        </row>
        <row r="10">
          <cell r="A10">
            <v>43955</v>
          </cell>
          <cell r="B10" t="str">
            <v>月</v>
          </cell>
          <cell r="C10" t="str">
            <v>みどりの日</v>
          </cell>
          <cell r="D10" t="str">
            <v>祝</v>
          </cell>
        </row>
        <row r="11">
          <cell r="A11">
            <v>43956</v>
          </cell>
          <cell r="B11" t="str">
            <v>火</v>
          </cell>
          <cell r="C11" t="str">
            <v>こどもの日</v>
          </cell>
          <cell r="D11" t="str">
            <v>祝</v>
          </cell>
        </row>
        <row r="12">
          <cell r="A12">
            <v>43957</v>
          </cell>
          <cell r="B12" t="str">
            <v>水</v>
          </cell>
          <cell r="C12" t="str">
            <v>振替休日</v>
          </cell>
          <cell r="D12" t="str">
            <v>祝</v>
          </cell>
        </row>
        <row r="13">
          <cell r="A13">
            <v>44035</v>
          </cell>
          <cell r="B13" t="str">
            <v>木</v>
          </cell>
          <cell r="C13" t="str">
            <v>海の日</v>
          </cell>
          <cell r="D13" t="str">
            <v>祝</v>
          </cell>
        </row>
        <row r="14">
          <cell r="A14">
            <v>44036</v>
          </cell>
          <cell r="B14" t="str">
            <v>金</v>
          </cell>
          <cell r="C14" t="str">
            <v>スポーツの日</v>
          </cell>
          <cell r="D14" t="str">
            <v>祝</v>
          </cell>
        </row>
        <row r="15">
          <cell r="A15">
            <v>44053</v>
          </cell>
          <cell r="B15" t="str">
            <v>月</v>
          </cell>
          <cell r="C15" t="str">
            <v>山の日</v>
          </cell>
          <cell r="D15" t="str">
            <v>祝</v>
          </cell>
        </row>
        <row r="16">
          <cell r="A16">
            <v>44095</v>
          </cell>
          <cell r="B16" t="str">
            <v>月</v>
          </cell>
          <cell r="C16" t="str">
            <v>敬老の日</v>
          </cell>
          <cell r="D16" t="str">
            <v>祝</v>
          </cell>
        </row>
        <row r="17">
          <cell r="A17">
            <v>44096</v>
          </cell>
          <cell r="B17" t="str">
            <v>火</v>
          </cell>
          <cell r="C17" t="str">
            <v>秋分の日</v>
          </cell>
          <cell r="D17" t="str">
            <v>祝</v>
          </cell>
        </row>
        <row r="18">
          <cell r="A18">
            <v>44138</v>
          </cell>
          <cell r="B18" t="str">
            <v>火</v>
          </cell>
          <cell r="C18" t="str">
            <v>文化の日</v>
          </cell>
          <cell r="D18" t="str">
            <v>祝</v>
          </cell>
        </row>
        <row r="19">
          <cell r="A19">
            <v>44158</v>
          </cell>
          <cell r="B19" t="str">
            <v>月</v>
          </cell>
          <cell r="C19" t="str">
            <v>勤労感謝の日</v>
          </cell>
          <cell r="D19" t="str">
            <v>祝</v>
          </cell>
        </row>
        <row r="20">
          <cell r="A20">
            <v>44197</v>
          </cell>
          <cell r="B20" t="str">
            <v>金</v>
          </cell>
          <cell r="C20" t="str">
            <v>元日</v>
          </cell>
          <cell r="D20" t="str">
            <v>祝</v>
          </cell>
        </row>
        <row r="21">
          <cell r="A21">
            <v>44207</v>
          </cell>
          <cell r="B21" t="str">
            <v>月</v>
          </cell>
          <cell r="C21" t="str">
            <v>成人の日</v>
          </cell>
          <cell r="D21" t="str">
            <v>祝</v>
          </cell>
        </row>
        <row r="22">
          <cell r="A22">
            <v>44238</v>
          </cell>
          <cell r="B22" t="str">
            <v>木</v>
          </cell>
          <cell r="C22" t="str">
            <v>建国記念の日</v>
          </cell>
          <cell r="D22" t="str">
            <v>祝</v>
          </cell>
        </row>
        <row r="23">
          <cell r="A23">
            <v>44250</v>
          </cell>
          <cell r="B23" t="str">
            <v>火</v>
          </cell>
          <cell r="C23" t="str">
            <v>天皇誕生日</v>
          </cell>
          <cell r="D23" t="str">
            <v>祝</v>
          </cell>
        </row>
        <row r="24">
          <cell r="A24">
            <v>44275</v>
          </cell>
          <cell r="B24" t="str">
            <v>土</v>
          </cell>
          <cell r="C24" t="str">
            <v>春分の日</v>
          </cell>
          <cell r="D24" t="str">
            <v>祝</v>
          </cell>
        </row>
        <row r="25">
          <cell r="A25">
            <v>44315</v>
          </cell>
          <cell r="B25" t="str">
            <v>木</v>
          </cell>
          <cell r="C25" t="str">
            <v>昭和の日</v>
          </cell>
          <cell r="D25" t="str">
            <v>祝</v>
          </cell>
        </row>
        <row r="26">
          <cell r="A26">
            <v>44319</v>
          </cell>
          <cell r="B26" t="str">
            <v>月</v>
          </cell>
          <cell r="C26" t="str">
            <v>憲法記念日</v>
          </cell>
          <cell r="D26" t="str">
            <v>祝</v>
          </cell>
        </row>
        <row r="27">
          <cell r="A27">
            <v>44320</v>
          </cell>
          <cell r="B27" t="str">
            <v>火</v>
          </cell>
          <cell r="C27" t="str">
            <v>みどりの日</v>
          </cell>
          <cell r="D27" t="str">
            <v>祝</v>
          </cell>
        </row>
        <row r="28">
          <cell r="A28">
            <v>44321</v>
          </cell>
          <cell r="B28" t="str">
            <v>水</v>
          </cell>
          <cell r="C28" t="str">
            <v>こどもの日</v>
          </cell>
          <cell r="D28" t="str">
            <v>祝</v>
          </cell>
        </row>
        <row r="29">
          <cell r="A29">
            <v>44396</v>
          </cell>
          <cell r="B29" t="str">
            <v>月</v>
          </cell>
          <cell r="C29" t="str">
            <v>海の日</v>
          </cell>
          <cell r="D29" t="str">
            <v>祝</v>
          </cell>
        </row>
        <row r="30">
          <cell r="A30">
            <v>44419</v>
          </cell>
          <cell r="B30" t="str">
            <v>水</v>
          </cell>
          <cell r="C30" t="str">
            <v>山の日</v>
          </cell>
          <cell r="D30" t="str">
            <v>祝</v>
          </cell>
        </row>
        <row r="31">
          <cell r="A31">
            <v>44459</v>
          </cell>
          <cell r="B31" t="str">
            <v>月</v>
          </cell>
          <cell r="C31" t="str">
            <v>敬老の日</v>
          </cell>
          <cell r="D31" t="str">
            <v>祝</v>
          </cell>
        </row>
        <row r="32">
          <cell r="A32">
            <v>44462</v>
          </cell>
          <cell r="B32" t="str">
            <v>木</v>
          </cell>
          <cell r="C32" t="str">
            <v>秋分の日</v>
          </cell>
          <cell r="D32" t="str">
            <v>祝</v>
          </cell>
        </row>
        <row r="33">
          <cell r="A33">
            <v>44480</v>
          </cell>
          <cell r="B33" t="str">
            <v>月</v>
          </cell>
          <cell r="C33" t="str">
            <v>スポーツの日</v>
          </cell>
          <cell r="D33" t="str">
            <v>祝</v>
          </cell>
        </row>
        <row r="34">
          <cell r="A34">
            <v>44503</v>
          </cell>
          <cell r="B34" t="str">
            <v>水</v>
          </cell>
          <cell r="C34" t="str">
            <v>文化の日</v>
          </cell>
          <cell r="D34" t="str">
            <v>祝</v>
          </cell>
        </row>
        <row r="35">
          <cell r="A35">
            <v>44523</v>
          </cell>
          <cell r="B35" t="str">
            <v>火</v>
          </cell>
          <cell r="C35" t="str">
            <v>勤労感謝の日</v>
          </cell>
          <cell r="D35" t="str">
            <v>祝</v>
          </cell>
        </row>
        <row r="36">
          <cell r="A36">
            <v>44562</v>
          </cell>
          <cell r="B36" t="str">
            <v>土</v>
          </cell>
          <cell r="C36" t="str">
            <v>元日</v>
          </cell>
          <cell r="D36" t="str">
            <v>祝</v>
          </cell>
        </row>
        <row r="37">
          <cell r="A37">
            <v>44571</v>
          </cell>
          <cell r="B37" t="str">
            <v>月</v>
          </cell>
          <cell r="C37" t="str">
            <v>成人の日</v>
          </cell>
          <cell r="D37" t="str">
            <v>祝</v>
          </cell>
        </row>
        <row r="38">
          <cell r="A38">
            <v>44603</v>
          </cell>
          <cell r="B38" t="str">
            <v>金</v>
          </cell>
          <cell r="C38" t="str">
            <v>建国記念の日</v>
          </cell>
          <cell r="D38" t="str">
            <v>祝</v>
          </cell>
        </row>
        <row r="39">
          <cell r="A39">
            <v>44615</v>
          </cell>
          <cell r="B39" t="str">
            <v>水</v>
          </cell>
          <cell r="C39" t="str">
            <v>天皇誕生日</v>
          </cell>
          <cell r="D39" t="str">
            <v>祝</v>
          </cell>
        </row>
        <row r="40">
          <cell r="A40">
            <v>44641</v>
          </cell>
          <cell r="B40" t="str">
            <v>月</v>
          </cell>
          <cell r="C40" t="str">
            <v>春分の日</v>
          </cell>
          <cell r="D40" t="str">
            <v>祝</v>
          </cell>
        </row>
        <row r="41">
          <cell r="A41">
            <v>44680</v>
          </cell>
          <cell r="B41" t="str">
            <v>金</v>
          </cell>
          <cell r="C41" t="str">
            <v>昭和の日</v>
          </cell>
          <cell r="D41" t="str">
            <v>祝</v>
          </cell>
        </row>
        <row r="42">
          <cell r="A42">
            <v>44684</v>
          </cell>
          <cell r="B42" t="str">
            <v>火</v>
          </cell>
          <cell r="C42" t="str">
            <v>憲法記念日</v>
          </cell>
          <cell r="D42" t="str">
            <v>祝</v>
          </cell>
        </row>
        <row r="43">
          <cell r="A43">
            <v>44685</v>
          </cell>
          <cell r="B43" t="str">
            <v>水</v>
          </cell>
          <cell r="C43" t="str">
            <v>みどりの日</v>
          </cell>
          <cell r="D43" t="str">
            <v>祝</v>
          </cell>
        </row>
        <row r="44">
          <cell r="A44">
            <v>44686</v>
          </cell>
          <cell r="B44" t="str">
            <v>木</v>
          </cell>
          <cell r="C44" t="str">
            <v>こどもの日</v>
          </cell>
          <cell r="D44" t="str">
            <v>祝</v>
          </cell>
        </row>
        <row r="45">
          <cell r="A45">
            <v>44760</v>
          </cell>
          <cell r="B45" t="str">
            <v>月</v>
          </cell>
          <cell r="C45" t="str">
            <v>海の日</v>
          </cell>
          <cell r="D45" t="str">
            <v>祝</v>
          </cell>
        </row>
        <row r="46">
          <cell r="A46">
            <v>44784</v>
          </cell>
          <cell r="B46" t="str">
            <v>木</v>
          </cell>
          <cell r="C46" t="str">
            <v>山の日</v>
          </cell>
          <cell r="D46" t="str">
            <v>祝</v>
          </cell>
        </row>
        <row r="47">
          <cell r="A47">
            <v>44823</v>
          </cell>
          <cell r="B47" t="str">
            <v>月</v>
          </cell>
          <cell r="C47" t="str">
            <v>敬老の日</v>
          </cell>
          <cell r="D47" t="str">
            <v>祝</v>
          </cell>
        </row>
        <row r="48">
          <cell r="A48">
            <v>44827</v>
          </cell>
          <cell r="B48" t="str">
            <v>金</v>
          </cell>
          <cell r="C48" t="str">
            <v>秋分の日</v>
          </cell>
          <cell r="D48" t="str">
            <v>祝</v>
          </cell>
        </row>
        <row r="49">
          <cell r="A49">
            <v>44844</v>
          </cell>
          <cell r="B49" t="str">
            <v>月</v>
          </cell>
          <cell r="C49" t="str">
            <v>スポーツの日</v>
          </cell>
          <cell r="D49" t="str">
            <v>祝</v>
          </cell>
        </row>
        <row r="50">
          <cell r="A50">
            <v>44868</v>
          </cell>
          <cell r="B50" t="str">
            <v>木</v>
          </cell>
          <cell r="C50" t="str">
            <v>文化の日</v>
          </cell>
          <cell r="D50" t="str">
            <v>祝</v>
          </cell>
        </row>
        <row r="51">
          <cell r="A51">
            <v>44888</v>
          </cell>
          <cell r="B51" t="str">
            <v>水</v>
          </cell>
          <cell r="C51" t="str">
            <v>勤労感謝の日</v>
          </cell>
          <cell r="D51" t="str">
            <v>祝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9" workbookViewId="0">
      <selection activeCell="I27" sqref="I27"/>
    </sheetView>
  </sheetViews>
  <sheetFormatPr defaultRowHeight="13.5" x14ac:dyDescent="0.15"/>
  <cols>
    <col min="1" max="1" width="11.125" bestFit="1" customWidth="1"/>
    <col min="3" max="3" width="14.125" bestFit="1" customWidth="1"/>
  </cols>
  <sheetData>
    <row r="1" spans="1:4" ht="19.5" x14ac:dyDescent="0.15">
      <c r="A1" s="2" t="s">
        <v>19</v>
      </c>
      <c r="B1" s="3" t="s">
        <v>20</v>
      </c>
      <c r="C1" s="3" t="s">
        <v>21</v>
      </c>
    </row>
    <row r="2" spans="1:4" ht="19.5" x14ac:dyDescent="0.15">
      <c r="A2" s="4">
        <v>43831</v>
      </c>
      <c r="B2" s="5" t="s">
        <v>22</v>
      </c>
      <c r="C2" s="6" t="s">
        <v>23</v>
      </c>
      <c r="D2" s="1" t="s">
        <v>9</v>
      </c>
    </row>
    <row r="3" spans="1:4" ht="19.5" x14ac:dyDescent="0.15">
      <c r="A3" s="4">
        <v>43843</v>
      </c>
      <c r="B3" s="5" t="s">
        <v>24</v>
      </c>
      <c r="C3" s="6" t="s">
        <v>25</v>
      </c>
      <c r="D3" s="1" t="s">
        <v>9</v>
      </c>
    </row>
    <row r="4" spans="1:4" ht="19.5" x14ac:dyDescent="0.15">
      <c r="A4" s="4">
        <v>43872</v>
      </c>
      <c r="B4" s="5" t="s">
        <v>26</v>
      </c>
      <c r="C4" s="6" t="s">
        <v>27</v>
      </c>
      <c r="D4" s="1" t="s">
        <v>9</v>
      </c>
    </row>
    <row r="5" spans="1:4" ht="19.5" x14ac:dyDescent="0.15">
      <c r="A5" s="4">
        <v>43884</v>
      </c>
      <c r="B5" s="7" t="s">
        <v>28</v>
      </c>
      <c r="C5" s="6" t="s">
        <v>29</v>
      </c>
      <c r="D5" s="1" t="s">
        <v>9</v>
      </c>
    </row>
    <row r="6" spans="1:4" ht="19.5" x14ac:dyDescent="0.15">
      <c r="A6" s="4">
        <v>43885</v>
      </c>
      <c r="B6" s="5" t="s">
        <v>24</v>
      </c>
      <c r="C6" s="6" t="s">
        <v>30</v>
      </c>
      <c r="D6" s="1" t="s">
        <v>9</v>
      </c>
    </row>
    <row r="7" spans="1:4" ht="19.5" x14ac:dyDescent="0.15">
      <c r="A7" s="4">
        <v>43910</v>
      </c>
      <c r="B7" s="5" t="s">
        <v>31</v>
      </c>
      <c r="C7" s="6" t="s">
        <v>32</v>
      </c>
      <c r="D7" s="1" t="s">
        <v>9</v>
      </c>
    </row>
    <row r="8" spans="1:4" ht="19.5" x14ac:dyDescent="0.15">
      <c r="A8" s="4">
        <v>43950</v>
      </c>
      <c r="B8" s="5" t="s">
        <v>22</v>
      </c>
      <c r="C8" s="6" t="s">
        <v>33</v>
      </c>
      <c r="D8" s="1" t="s">
        <v>9</v>
      </c>
    </row>
    <row r="9" spans="1:4" ht="19.5" x14ac:dyDescent="0.15">
      <c r="A9" s="4">
        <v>43954</v>
      </c>
      <c r="B9" s="7" t="s">
        <v>28</v>
      </c>
      <c r="C9" s="6" t="s">
        <v>34</v>
      </c>
      <c r="D9" s="1" t="s">
        <v>9</v>
      </c>
    </row>
    <row r="10" spans="1:4" ht="19.5" x14ac:dyDescent="0.15">
      <c r="A10" s="4">
        <v>43955</v>
      </c>
      <c r="B10" s="5" t="s">
        <v>24</v>
      </c>
      <c r="C10" s="6" t="s">
        <v>35</v>
      </c>
      <c r="D10" s="1" t="s">
        <v>9</v>
      </c>
    </row>
    <row r="11" spans="1:4" ht="19.5" x14ac:dyDescent="0.15">
      <c r="A11" s="4">
        <v>43956</v>
      </c>
      <c r="B11" s="5" t="s">
        <v>26</v>
      </c>
      <c r="C11" s="6" t="s">
        <v>36</v>
      </c>
      <c r="D11" s="1" t="s">
        <v>9</v>
      </c>
    </row>
    <row r="12" spans="1:4" ht="19.5" x14ac:dyDescent="0.15">
      <c r="A12" s="4">
        <v>43957</v>
      </c>
      <c r="B12" s="5" t="s">
        <v>22</v>
      </c>
      <c r="C12" s="6" t="s">
        <v>30</v>
      </c>
      <c r="D12" s="1" t="s">
        <v>9</v>
      </c>
    </row>
    <row r="13" spans="1:4" ht="19.5" x14ac:dyDescent="0.15">
      <c r="A13" s="4">
        <v>44035</v>
      </c>
      <c r="B13" s="5" t="s">
        <v>6</v>
      </c>
      <c r="C13" s="6" t="s">
        <v>37</v>
      </c>
      <c r="D13" s="1" t="s">
        <v>9</v>
      </c>
    </row>
    <row r="14" spans="1:4" ht="19.5" x14ac:dyDescent="0.15">
      <c r="A14" s="4">
        <v>44036</v>
      </c>
      <c r="B14" s="5" t="s">
        <v>31</v>
      </c>
      <c r="C14" s="6" t="s">
        <v>38</v>
      </c>
      <c r="D14" s="1" t="s">
        <v>9</v>
      </c>
    </row>
    <row r="15" spans="1:4" ht="19.5" x14ac:dyDescent="0.15">
      <c r="A15" s="4">
        <v>44053</v>
      </c>
      <c r="B15" s="5" t="s">
        <v>24</v>
      </c>
      <c r="C15" s="6" t="s">
        <v>39</v>
      </c>
      <c r="D15" s="1" t="s">
        <v>9</v>
      </c>
    </row>
    <row r="16" spans="1:4" ht="19.5" x14ac:dyDescent="0.15">
      <c r="A16" s="4">
        <v>44095</v>
      </c>
      <c r="B16" s="5" t="s">
        <v>24</v>
      </c>
      <c r="C16" s="6" t="s">
        <v>40</v>
      </c>
      <c r="D16" s="1" t="s">
        <v>9</v>
      </c>
    </row>
    <row r="17" spans="1:4" ht="19.5" x14ac:dyDescent="0.15">
      <c r="A17" s="4">
        <v>44096</v>
      </c>
      <c r="B17" s="5" t="s">
        <v>26</v>
      </c>
      <c r="C17" s="6" t="s">
        <v>41</v>
      </c>
      <c r="D17" s="1" t="s">
        <v>9</v>
      </c>
    </row>
    <row r="18" spans="1:4" ht="19.5" x14ac:dyDescent="0.15">
      <c r="A18" s="4">
        <v>44138</v>
      </c>
      <c r="B18" s="5" t="s">
        <v>26</v>
      </c>
      <c r="C18" s="6" t="s">
        <v>42</v>
      </c>
      <c r="D18" s="1" t="s">
        <v>9</v>
      </c>
    </row>
    <row r="19" spans="1:4" ht="19.5" x14ac:dyDescent="0.15">
      <c r="A19" s="4">
        <v>44158</v>
      </c>
      <c r="B19" s="5" t="s">
        <v>24</v>
      </c>
      <c r="C19" s="6" t="s">
        <v>43</v>
      </c>
      <c r="D19" s="1" t="s">
        <v>9</v>
      </c>
    </row>
    <row r="20" spans="1:4" ht="19.5" x14ac:dyDescent="0.15">
      <c r="A20" s="4">
        <v>44197</v>
      </c>
      <c r="B20" s="5" t="s">
        <v>31</v>
      </c>
      <c r="C20" s="6" t="s">
        <v>23</v>
      </c>
      <c r="D20" s="1" t="s">
        <v>9</v>
      </c>
    </row>
    <row r="21" spans="1:4" ht="19.5" x14ac:dyDescent="0.15">
      <c r="A21" s="4">
        <v>44207</v>
      </c>
      <c r="B21" s="5" t="s">
        <v>24</v>
      </c>
      <c r="C21" s="6" t="s">
        <v>25</v>
      </c>
      <c r="D21" s="1" t="s">
        <v>9</v>
      </c>
    </row>
    <row r="22" spans="1:4" ht="19.5" x14ac:dyDescent="0.15">
      <c r="A22" s="4">
        <v>44238</v>
      </c>
      <c r="B22" s="5" t="s">
        <v>6</v>
      </c>
      <c r="C22" s="6" t="s">
        <v>27</v>
      </c>
      <c r="D22" s="1" t="s">
        <v>9</v>
      </c>
    </row>
    <row r="23" spans="1:4" ht="19.5" x14ac:dyDescent="0.15">
      <c r="A23" s="4">
        <v>44250</v>
      </c>
      <c r="B23" s="5" t="s">
        <v>26</v>
      </c>
      <c r="C23" s="6" t="s">
        <v>29</v>
      </c>
      <c r="D23" s="1" t="s">
        <v>9</v>
      </c>
    </row>
    <row r="24" spans="1:4" ht="19.5" x14ac:dyDescent="0.15">
      <c r="A24" s="4">
        <v>44275</v>
      </c>
      <c r="B24" s="7" t="s">
        <v>44</v>
      </c>
      <c r="C24" s="6" t="s">
        <v>32</v>
      </c>
      <c r="D24" s="1" t="s">
        <v>9</v>
      </c>
    </row>
    <row r="25" spans="1:4" ht="19.5" x14ac:dyDescent="0.15">
      <c r="A25" s="4">
        <v>44315</v>
      </c>
      <c r="B25" s="5" t="s">
        <v>6</v>
      </c>
      <c r="C25" s="6" t="s">
        <v>33</v>
      </c>
      <c r="D25" s="1" t="s">
        <v>9</v>
      </c>
    </row>
    <row r="26" spans="1:4" ht="19.5" x14ac:dyDescent="0.15">
      <c r="A26" s="4">
        <v>44319</v>
      </c>
      <c r="B26" s="5" t="s">
        <v>24</v>
      </c>
      <c r="C26" s="6" t="s">
        <v>34</v>
      </c>
      <c r="D26" s="1" t="s">
        <v>9</v>
      </c>
    </row>
    <row r="27" spans="1:4" ht="19.5" x14ac:dyDescent="0.15">
      <c r="A27" s="4">
        <v>44320</v>
      </c>
      <c r="B27" s="5" t="s">
        <v>26</v>
      </c>
      <c r="C27" s="6" t="s">
        <v>35</v>
      </c>
      <c r="D27" s="1" t="s">
        <v>9</v>
      </c>
    </row>
    <row r="28" spans="1:4" ht="19.5" x14ac:dyDescent="0.15">
      <c r="A28" s="4">
        <v>44321</v>
      </c>
      <c r="B28" s="5" t="s">
        <v>22</v>
      </c>
      <c r="C28" s="6" t="s">
        <v>36</v>
      </c>
      <c r="D28" s="1" t="s">
        <v>9</v>
      </c>
    </row>
    <row r="29" spans="1:4" ht="19.5" x14ac:dyDescent="0.15">
      <c r="A29" s="4">
        <v>44396</v>
      </c>
      <c r="B29" s="5" t="s">
        <v>24</v>
      </c>
      <c r="C29" s="6" t="s">
        <v>37</v>
      </c>
      <c r="D29" s="1" t="s">
        <v>9</v>
      </c>
    </row>
    <row r="30" spans="1:4" ht="19.5" x14ac:dyDescent="0.15">
      <c r="A30" s="4">
        <v>44419</v>
      </c>
      <c r="B30" s="5" t="s">
        <v>22</v>
      </c>
      <c r="C30" s="6" t="s">
        <v>39</v>
      </c>
      <c r="D30" s="1" t="s">
        <v>9</v>
      </c>
    </row>
    <row r="31" spans="1:4" ht="19.5" x14ac:dyDescent="0.15">
      <c r="A31" s="4">
        <v>44459</v>
      </c>
      <c r="B31" s="5" t="s">
        <v>24</v>
      </c>
      <c r="C31" s="6" t="s">
        <v>40</v>
      </c>
      <c r="D31" s="1" t="s">
        <v>9</v>
      </c>
    </row>
    <row r="32" spans="1:4" ht="19.5" x14ac:dyDescent="0.15">
      <c r="A32" s="4">
        <v>44462</v>
      </c>
      <c r="B32" s="5" t="s">
        <v>6</v>
      </c>
      <c r="C32" s="6" t="s">
        <v>41</v>
      </c>
      <c r="D32" s="1" t="s">
        <v>9</v>
      </c>
    </row>
    <row r="33" spans="1:4" ht="19.5" x14ac:dyDescent="0.15">
      <c r="A33" s="4">
        <v>44480</v>
      </c>
      <c r="B33" s="5" t="s">
        <v>24</v>
      </c>
      <c r="C33" s="6" t="s">
        <v>38</v>
      </c>
      <c r="D33" s="1" t="s">
        <v>9</v>
      </c>
    </row>
    <row r="34" spans="1:4" ht="19.5" x14ac:dyDescent="0.15">
      <c r="A34" s="4">
        <v>44503</v>
      </c>
      <c r="B34" s="5" t="s">
        <v>22</v>
      </c>
      <c r="C34" s="6" t="s">
        <v>42</v>
      </c>
      <c r="D34" s="1" t="s">
        <v>9</v>
      </c>
    </row>
    <row r="35" spans="1:4" ht="19.5" x14ac:dyDescent="0.15">
      <c r="A35" s="4">
        <v>44523</v>
      </c>
      <c r="B35" s="5" t="s">
        <v>26</v>
      </c>
      <c r="C35" s="6" t="s">
        <v>43</v>
      </c>
      <c r="D35" s="1" t="s">
        <v>9</v>
      </c>
    </row>
    <row r="36" spans="1:4" ht="19.5" x14ac:dyDescent="0.15">
      <c r="A36" s="4">
        <v>44562</v>
      </c>
      <c r="B36" s="7" t="s">
        <v>44</v>
      </c>
      <c r="C36" s="6" t="s">
        <v>23</v>
      </c>
      <c r="D36" s="1" t="s">
        <v>9</v>
      </c>
    </row>
    <row r="37" spans="1:4" ht="19.5" x14ac:dyDescent="0.15">
      <c r="A37" s="4">
        <v>44571</v>
      </c>
      <c r="B37" s="5" t="s">
        <v>24</v>
      </c>
      <c r="C37" s="6" t="s">
        <v>25</v>
      </c>
      <c r="D37" s="1" t="s">
        <v>9</v>
      </c>
    </row>
    <row r="38" spans="1:4" ht="19.5" x14ac:dyDescent="0.15">
      <c r="A38" s="4">
        <v>44603</v>
      </c>
      <c r="B38" s="5" t="s">
        <v>31</v>
      </c>
      <c r="C38" s="6" t="s">
        <v>27</v>
      </c>
      <c r="D38" s="1" t="s">
        <v>9</v>
      </c>
    </row>
    <row r="39" spans="1:4" ht="19.5" x14ac:dyDescent="0.15">
      <c r="A39" s="4">
        <v>44615</v>
      </c>
      <c r="B39" s="5" t="s">
        <v>22</v>
      </c>
      <c r="C39" s="6" t="s">
        <v>29</v>
      </c>
      <c r="D39" s="1" t="s">
        <v>9</v>
      </c>
    </row>
    <row r="40" spans="1:4" ht="19.5" x14ac:dyDescent="0.15">
      <c r="A40" s="4">
        <v>44641</v>
      </c>
      <c r="B40" s="5" t="s">
        <v>24</v>
      </c>
      <c r="C40" s="6" t="s">
        <v>32</v>
      </c>
      <c r="D40" s="1" t="s">
        <v>9</v>
      </c>
    </row>
    <row r="41" spans="1:4" ht="19.5" x14ac:dyDescent="0.15">
      <c r="A41" s="4">
        <v>44680</v>
      </c>
      <c r="B41" s="5" t="s">
        <v>31</v>
      </c>
      <c r="C41" s="6" t="s">
        <v>33</v>
      </c>
      <c r="D41" s="1" t="s">
        <v>9</v>
      </c>
    </row>
    <row r="42" spans="1:4" ht="19.5" x14ac:dyDescent="0.15">
      <c r="A42" s="4">
        <v>44684</v>
      </c>
      <c r="B42" s="5" t="s">
        <v>26</v>
      </c>
      <c r="C42" s="6" t="s">
        <v>34</v>
      </c>
      <c r="D42" s="1" t="s">
        <v>9</v>
      </c>
    </row>
    <row r="43" spans="1:4" ht="19.5" x14ac:dyDescent="0.15">
      <c r="A43" s="4">
        <v>44685</v>
      </c>
      <c r="B43" s="5" t="s">
        <v>22</v>
      </c>
      <c r="C43" s="6" t="s">
        <v>35</v>
      </c>
      <c r="D43" s="1" t="s">
        <v>9</v>
      </c>
    </row>
    <row r="44" spans="1:4" ht="19.5" x14ac:dyDescent="0.15">
      <c r="A44" s="4">
        <v>44686</v>
      </c>
      <c r="B44" s="5" t="s">
        <v>6</v>
      </c>
      <c r="C44" s="6" t="s">
        <v>36</v>
      </c>
      <c r="D44" s="1" t="s">
        <v>9</v>
      </c>
    </row>
    <row r="45" spans="1:4" ht="19.5" x14ac:dyDescent="0.15">
      <c r="A45" s="4">
        <v>44760</v>
      </c>
      <c r="B45" s="5" t="s">
        <v>24</v>
      </c>
      <c r="C45" s="6" t="s">
        <v>37</v>
      </c>
      <c r="D45" s="1" t="s">
        <v>9</v>
      </c>
    </row>
    <row r="46" spans="1:4" ht="19.5" x14ac:dyDescent="0.15">
      <c r="A46" s="4">
        <v>44784</v>
      </c>
      <c r="B46" s="5" t="s">
        <v>6</v>
      </c>
      <c r="C46" s="6" t="s">
        <v>39</v>
      </c>
      <c r="D46" s="1" t="s">
        <v>9</v>
      </c>
    </row>
    <row r="47" spans="1:4" ht="19.5" x14ac:dyDescent="0.15">
      <c r="A47" s="4">
        <v>44823</v>
      </c>
      <c r="B47" s="5" t="s">
        <v>24</v>
      </c>
      <c r="C47" s="6" t="s">
        <v>40</v>
      </c>
      <c r="D47" s="1" t="s">
        <v>9</v>
      </c>
    </row>
    <row r="48" spans="1:4" ht="19.5" x14ac:dyDescent="0.15">
      <c r="A48" s="4">
        <v>44827</v>
      </c>
      <c r="B48" s="5" t="s">
        <v>31</v>
      </c>
      <c r="C48" s="6" t="s">
        <v>41</v>
      </c>
      <c r="D48" s="1" t="s">
        <v>9</v>
      </c>
    </row>
    <row r="49" spans="1:4" ht="19.5" x14ac:dyDescent="0.15">
      <c r="A49" s="4">
        <v>44844</v>
      </c>
      <c r="B49" s="5" t="s">
        <v>24</v>
      </c>
      <c r="C49" s="6" t="s">
        <v>38</v>
      </c>
      <c r="D49" s="1" t="s">
        <v>9</v>
      </c>
    </row>
    <row r="50" spans="1:4" ht="19.5" x14ac:dyDescent="0.15">
      <c r="A50" s="4">
        <v>44868</v>
      </c>
      <c r="B50" s="5" t="s">
        <v>6</v>
      </c>
      <c r="C50" s="6" t="s">
        <v>42</v>
      </c>
      <c r="D50" s="1" t="s">
        <v>9</v>
      </c>
    </row>
    <row r="51" spans="1:4" ht="19.5" x14ac:dyDescent="0.15">
      <c r="A51" s="4">
        <v>44888</v>
      </c>
      <c r="B51" s="5" t="s">
        <v>22</v>
      </c>
      <c r="C51" s="6" t="s">
        <v>43</v>
      </c>
      <c r="D51" s="1" t="s">
        <v>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91"/>
  <sheetViews>
    <sheetView tabSelected="1" view="pageBreakPreview" zoomScale="115" zoomScaleNormal="100" zoomScaleSheetLayoutView="115" workbookViewId="0">
      <selection activeCell="AB79" sqref="AB79"/>
    </sheetView>
  </sheetViews>
  <sheetFormatPr defaultColWidth="4" defaultRowHeight="16.5" customHeight="1" x14ac:dyDescent="0.15"/>
  <cols>
    <col min="1" max="1" width="1.625" style="9" customWidth="1"/>
    <col min="2" max="3" width="7.625" style="9" customWidth="1"/>
    <col min="4" max="4" width="4" style="9" customWidth="1"/>
    <col min="5" max="30" width="4" style="9"/>
    <col min="31" max="34" width="4" style="9" customWidth="1"/>
    <col min="35" max="35" width="4" style="9"/>
    <col min="36" max="36" width="11.625" style="9" bestFit="1" customWidth="1"/>
    <col min="37" max="37" width="7.375" style="9" customWidth="1"/>
    <col min="38" max="38" width="1.625" style="9" customWidth="1"/>
    <col min="39" max="40" width="4" style="9"/>
    <col min="41" max="41" width="4" style="12"/>
    <col min="42" max="16384" width="4" style="9"/>
  </cols>
  <sheetData>
    <row r="2" spans="2:48" ht="21.75" customHeight="1" x14ac:dyDescent="0.15">
      <c r="B2" s="8" t="s">
        <v>56</v>
      </c>
      <c r="C2" s="8"/>
      <c r="N2" s="10"/>
      <c r="AK2" s="11" t="s">
        <v>57</v>
      </c>
    </row>
    <row r="3" spans="2:48" ht="16.5" customHeight="1" x14ac:dyDescent="0.15"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R3" s="12"/>
    </row>
    <row r="4" spans="2:48" ht="16.5" customHeight="1" x14ac:dyDescent="0.15">
      <c r="B4" s="86" t="s">
        <v>11</v>
      </c>
      <c r="C4" s="86"/>
      <c r="D4" s="86"/>
      <c r="E4" s="86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T4" s="44"/>
      <c r="U4" s="45"/>
      <c r="V4" s="101" t="s">
        <v>52</v>
      </c>
      <c r="W4" s="102"/>
      <c r="X4" s="101" t="s">
        <v>51</v>
      </c>
      <c r="Y4" s="102"/>
      <c r="Z4" s="103" t="s">
        <v>0</v>
      </c>
      <c r="AA4" s="104"/>
      <c r="AC4" s="15"/>
      <c r="AD4" s="85" t="s">
        <v>13</v>
      </c>
      <c r="AE4" s="85"/>
      <c r="AF4" s="85"/>
      <c r="AG4" s="85" t="s">
        <v>14</v>
      </c>
      <c r="AH4" s="85"/>
      <c r="AI4" s="85"/>
      <c r="AJ4" s="42" t="s">
        <v>12</v>
      </c>
      <c r="AK4" s="14"/>
      <c r="AR4" s="12"/>
      <c r="AT4" s="12"/>
    </row>
    <row r="5" spans="2:48" ht="16.5" customHeight="1" x14ac:dyDescent="0.15">
      <c r="B5" s="86" t="s">
        <v>2</v>
      </c>
      <c r="C5" s="86"/>
      <c r="D5" s="86"/>
      <c r="E5" s="86"/>
      <c r="F5" s="87"/>
      <c r="G5" s="88"/>
      <c r="H5" s="88"/>
      <c r="I5" s="88"/>
      <c r="J5" s="88"/>
      <c r="K5" s="88"/>
      <c r="L5" s="89"/>
      <c r="M5" s="89"/>
      <c r="N5" s="89"/>
      <c r="O5" s="89"/>
      <c r="P5" s="89"/>
      <c r="Q5" s="90"/>
      <c r="T5" s="91" t="s">
        <v>1</v>
      </c>
      <c r="U5" s="92"/>
      <c r="V5" s="93"/>
      <c r="W5" s="94"/>
      <c r="X5" s="95"/>
      <c r="Y5" s="92"/>
      <c r="Z5" s="96"/>
      <c r="AA5" s="97"/>
      <c r="AC5" s="16"/>
      <c r="AD5" s="85" t="s">
        <v>15</v>
      </c>
      <c r="AE5" s="85"/>
      <c r="AF5" s="85"/>
      <c r="AG5" s="85" t="s">
        <v>17</v>
      </c>
      <c r="AH5" s="85"/>
      <c r="AI5" s="85"/>
      <c r="AJ5" s="42" t="s">
        <v>16</v>
      </c>
      <c r="AK5" s="15"/>
      <c r="AL5" s="15"/>
      <c r="AR5" s="12"/>
    </row>
    <row r="6" spans="2:48" ht="16.5" customHeight="1" x14ac:dyDescent="0.15">
      <c r="B6" s="80" t="s">
        <v>10</v>
      </c>
      <c r="C6" s="80"/>
      <c r="D6" s="80"/>
      <c r="E6" s="80"/>
      <c r="F6" s="81"/>
      <c r="G6" s="82"/>
      <c r="H6" s="82"/>
      <c r="I6" s="82"/>
      <c r="J6" s="82"/>
      <c r="K6" s="82"/>
      <c r="L6" s="83"/>
      <c r="M6" s="83"/>
      <c r="N6" s="83"/>
      <c r="O6" s="83"/>
      <c r="P6" s="83"/>
      <c r="Q6" s="84"/>
      <c r="R6" s="17"/>
      <c r="S6" s="17"/>
      <c r="T6" s="19"/>
      <c r="U6" s="19"/>
      <c r="V6" s="64"/>
      <c r="W6" s="64"/>
      <c r="X6" s="19"/>
      <c r="Y6" s="19"/>
      <c r="Z6" s="65"/>
      <c r="AA6" s="65"/>
      <c r="AC6" s="18"/>
      <c r="AD6" s="72" t="str">
        <f>IF(0.214&lt;=Z5,IF(0.25&gt;Z5,"○",""),"")</f>
        <v/>
      </c>
      <c r="AE6" s="73"/>
      <c r="AF6" s="74"/>
      <c r="AG6" s="72" t="str">
        <f>IF(0.25&lt;=Z5,IF(0.285&gt;Z5,"○",""),"")</f>
        <v/>
      </c>
      <c r="AH6" s="73"/>
      <c r="AI6" s="74"/>
      <c r="AJ6" s="46" t="str">
        <f>IF(0.285&lt;=Z5,IF(Z5&lt;1,"○",""),"")</f>
        <v/>
      </c>
      <c r="AK6" s="47"/>
      <c r="AL6" s="19"/>
      <c r="AR6" s="12"/>
      <c r="AS6" s="20"/>
      <c r="AT6" s="20"/>
      <c r="AU6" s="20"/>
      <c r="AV6" s="20"/>
    </row>
    <row r="7" spans="2:48" ht="16.5" customHeight="1" x14ac:dyDescent="0.15">
      <c r="B7" s="75" t="s">
        <v>3</v>
      </c>
      <c r="C7" s="76"/>
      <c r="D7" s="76"/>
      <c r="E7" s="77"/>
      <c r="F7" s="78"/>
      <c r="G7" s="79"/>
      <c r="H7" s="79"/>
      <c r="I7" s="79"/>
      <c r="J7" s="79"/>
      <c r="K7" s="79"/>
      <c r="L7" s="76"/>
      <c r="M7" s="76"/>
      <c r="N7" s="76"/>
      <c r="O7" s="76"/>
      <c r="P7" s="76"/>
      <c r="Q7" s="77"/>
      <c r="AB7" s="48"/>
      <c r="AC7" s="18"/>
      <c r="AD7" s="18"/>
      <c r="AE7" s="18"/>
      <c r="AF7" s="18"/>
      <c r="AG7" s="18"/>
      <c r="AH7" s="18"/>
      <c r="AI7" s="18"/>
      <c r="AJ7" s="49"/>
      <c r="AK7" s="21"/>
      <c r="AR7" s="12"/>
      <c r="AS7" s="22"/>
      <c r="AT7" s="22"/>
      <c r="AU7" s="22"/>
      <c r="AV7" s="22"/>
    </row>
    <row r="8" spans="2:48" ht="16.5" customHeight="1" x14ac:dyDescent="0.15">
      <c r="F8" s="71"/>
      <c r="G8" s="71"/>
      <c r="H8" s="71"/>
      <c r="I8" s="71"/>
      <c r="J8" s="71"/>
      <c r="K8" s="71"/>
      <c r="AJ8" s="23"/>
      <c r="AR8" s="12"/>
      <c r="AS8" s="24"/>
      <c r="AT8" s="24"/>
      <c r="AU8" s="24"/>
      <c r="AV8" s="24"/>
    </row>
    <row r="9" spans="2:48" ht="16.5" customHeight="1" x14ac:dyDescent="0.15">
      <c r="B9" s="50" t="s">
        <v>4</v>
      </c>
      <c r="C9" s="68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  <c r="AI9" s="28"/>
      <c r="AJ9" s="29" t="s">
        <v>50</v>
      </c>
      <c r="AK9" s="30"/>
    </row>
    <row r="10" spans="2:48" ht="16.5" customHeight="1" x14ac:dyDescent="0.15">
      <c r="B10" s="51" t="s">
        <v>5</v>
      </c>
      <c r="C10" s="69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3"/>
      <c r="AG10" s="31"/>
      <c r="AH10" s="34"/>
      <c r="AI10" s="35"/>
      <c r="AJ10" s="36" t="s">
        <v>55</v>
      </c>
      <c r="AK10" s="37"/>
    </row>
    <row r="11" spans="2:48" ht="16.5" customHeight="1" x14ac:dyDescent="0.15">
      <c r="B11" s="51" t="s">
        <v>45</v>
      </c>
      <c r="C11" s="6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4"/>
      <c r="AI11" s="35"/>
      <c r="AJ11" s="36" t="s">
        <v>52</v>
      </c>
      <c r="AK11" s="38"/>
    </row>
    <row r="12" spans="2:48" ht="16.5" customHeight="1" x14ac:dyDescent="0.15">
      <c r="B12" s="51" t="s">
        <v>18</v>
      </c>
      <c r="C12" s="6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4"/>
      <c r="AI12" s="35"/>
      <c r="AJ12" s="36" t="s">
        <v>7</v>
      </c>
      <c r="AK12" s="39"/>
    </row>
    <row r="13" spans="2:48" ht="16.5" customHeight="1" x14ac:dyDescent="0.15">
      <c r="B13" s="52" t="s">
        <v>1</v>
      </c>
      <c r="C13" s="70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54"/>
      <c r="AG13" s="54"/>
      <c r="AH13" s="56"/>
      <c r="AI13" s="35"/>
      <c r="AJ13" s="40" t="s">
        <v>8</v>
      </c>
      <c r="AK13" s="41"/>
    </row>
    <row r="14" spans="2:48" ht="16.5" customHeight="1" x14ac:dyDescent="0.15">
      <c r="B14" s="13"/>
      <c r="C14" s="1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35"/>
    </row>
    <row r="15" spans="2:48" ht="16.5" customHeight="1" x14ac:dyDescent="0.15">
      <c r="B15" s="50" t="s">
        <v>4</v>
      </c>
      <c r="C15" s="68"/>
      <c r="D15" s="5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59"/>
      <c r="AF15" s="26"/>
      <c r="AG15" s="26"/>
      <c r="AH15" s="60"/>
      <c r="AJ15" s="29" t="s">
        <v>50</v>
      </c>
      <c r="AK15" s="30"/>
    </row>
    <row r="16" spans="2:48" ht="16.5" customHeight="1" x14ac:dyDescent="0.15">
      <c r="B16" s="51" t="s">
        <v>5</v>
      </c>
      <c r="C16" s="69"/>
      <c r="D16" s="6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/>
      <c r="AF16" s="33"/>
      <c r="AG16" s="31"/>
      <c r="AH16" s="34"/>
      <c r="AI16" s="28"/>
      <c r="AJ16" s="36" t="s">
        <v>55</v>
      </c>
      <c r="AK16" s="37"/>
    </row>
    <row r="17" spans="2:37" ht="16.5" customHeight="1" x14ac:dyDescent="0.15">
      <c r="B17" s="51" t="s">
        <v>45</v>
      </c>
      <c r="C17" s="69"/>
      <c r="D17" s="6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4"/>
      <c r="AI17" s="35"/>
      <c r="AJ17" s="36" t="s">
        <v>52</v>
      </c>
      <c r="AK17" s="38"/>
    </row>
    <row r="18" spans="2:37" ht="16.5" customHeight="1" x14ac:dyDescent="0.15">
      <c r="B18" s="51" t="s">
        <v>18</v>
      </c>
      <c r="C18" s="69"/>
      <c r="D18" s="6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F18" s="33"/>
      <c r="AG18" s="31"/>
      <c r="AH18" s="34"/>
      <c r="AI18" s="35"/>
      <c r="AJ18" s="36" t="s">
        <v>7</v>
      </c>
      <c r="AK18" s="39"/>
    </row>
    <row r="19" spans="2:37" ht="16.5" customHeight="1" x14ac:dyDescent="0.15">
      <c r="B19" s="52" t="s">
        <v>1</v>
      </c>
      <c r="C19" s="70"/>
      <c r="D19" s="62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54"/>
      <c r="AG19" s="54"/>
      <c r="AH19" s="56"/>
      <c r="AI19" s="35"/>
      <c r="AJ19" s="40" t="s">
        <v>8</v>
      </c>
      <c r="AK19" s="41"/>
    </row>
    <row r="20" spans="2:37" ht="16.5" customHeight="1" x14ac:dyDescent="0.15">
      <c r="B20" s="13"/>
      <c r="C20" s="13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35"/>
    </row>
    <row r="21" spans="2:37" ht="16.5" customHeight="1" x14ac:dyDescent="0.15">
      <c r="B21" s="50" t="s">
        <v>4</v>
      </c>
      <c r="C21" s="68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59"/>
      <c r="AF21" s="26"/>
      <c r="AG21" s="26"/>
      <c r="AH21" s="27"/>
      <c r="AI21" s="35"/>
      <c r="AJ21" s="29" t="s">
        <v>50</v>
      </c>
      <c r="AK21" s="30"/>
    </row>
    <row r="22" spans="2:37" ht="16.5" customHeight="1" x14ac:dyDescent="0.15">
      <c r="B22" s="51" t="s">
        <v>5</v>
      </c>
      <c r="C22" s="6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33"/>
      <c r="AG22" s="31"/>
      <c r="AH22" s="34"/>
      <c r="AJ22" s="36" t="s">
        <v>55</v>
      </c>
      <c r="AK22" s="37"/>
    </row>
    <row r="23" spans="2:37" ht="16.5" customHeight="1" x14ac:dyDescent="0.15">
      <c r="B23" s="51" t="s">
        <v>45</v>
      </c>
      <c r="C23" s="6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4"/>
      <c r="AI23" s="28"/>
      <c r="AJ23" s="36" t="s">
        <v>52</v>
      </c>
      <c r="AK23" s="38"/>
    </row>
    <row r="24" spans="2:37" ht="16.5" customHeight="1" x14ac:dyDescent="0.15">
      <c r="B24" s="51" t="s">
        <v>18</v>
      </c>
      <c r="C24" s="6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3"/>
      <c r="AG24" s="31"/>
      <c r="AH24" s="34"/>
      <c r="AI24" s="35"/>
      <c r="AJ24" s="36" t="s">
        <v>7</v>
      </c>
      <c r="AK24" s="39"/>
    </row>
    <row r="25" spans="2:37" ht="16.5" customHeight="1" x14ac:dyDescent="0.15">
      <c r="B25" s="52" t="s">
        <v>1</v>
      </c>
      <c r="C25" s="70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6"/>
      <c r="AI25" s="35"/>
      <c r="AJ25" s="40" t="s">
        <v>8</v>
      </c>
      <c r="AK25" s="41"/>
    </row>
    <row r="26" spans="2:37" ht="16.5" customHeight="1" x14ac:dyDescent="0.15">
      <c r="B26" s="13"/>
      <c r="C26" s="1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35"/>
    </row>
    <row r="27" spans="2:37" ht="16.5" customHeight="1" x14ac:dyDescent="0.15">
      <c r="B27" s="50" t="s">
        <v>4</v>
      </c>
      <c r="C27" s="68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59"/>
      <c r="AF27" s="26"/>
      <c r="AG27" s="26"/>
      <c r="AH27" s="60"/>
      <c r="AI27" s="35"/>
      <c r="AJ27" s="29" t="s">
        <v>50</v>
      </c>
      <c r="AK27" s="30"/>
    </row>
    <row r="28" spans="2:37" ht="16.5" customHeight="1" x14ac:dyDescent="0.15">
      <c r="B28" s="51" t="s">
        <v>5</v>
      </c>
      <c r="C28" s="6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33"/>
      <c r="AG28" s="31"/>
      <c r="AH28" s="34"/>
      <c r="AI28" s="35"/>
      <c r="AJ28" s="36" t="s">
        <v>55</v>
      </c>
      <c r="AK28" s="37"/>
    </row>
    <row r="29" spans="2:37" ht="16.5" customHeight="1" x14ac:dyDescent="0.15">
      <c r="B29" s="51" t="s">
        <v>45</v>
      </c>
      <c r="C29" s="6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4"/>
      <c r="AJ29" s="36" t="s">
        <v>52</v>
      </c>
      <c r="AK29" s="38"/>
    </row>
    <row r="30" spans="2:37" ht="16.5" customHeight="1" x14ac:dyDescent="0.15">
      <c r="B30" s="51" t="s">
        <v>18</v>
      </c>
      <c r="C30" s="6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3"/>
      <c r="AG30" s="31"/>
      <c r="AH30" s="34"/>
      <c r="AI30" s="28"/>
      <c r="AJ30" s="36" t="s">
        <v>7</v>
      </c>
      <c r="AK30" s="39"/>
    </row>
    <row r="31" spans="2:37" ht="16.5" customHeight="1" x14ac:dyDescent="0.15">
      <c r="B31" s="52" t="s">
        <v>1</v>
      </c>
      <c r="C31" s="70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4"/>
      <c r="AG31" s="54"/>
      <c r="AH31" s="56"/>
      <c r="AI31" s="35"/>
      <c r="AJ31" s="40" t="s">
        <v>8</v>
      </c>
      <c r="AK31" s="41"/>
    </row>
    <row r="32" spans="2:37" ht="16.5" customHeight="1" x14ac:dyDescent="0.15">
      <c r="B32" s="13"/>
      <c r="C32" s="13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35"/>
    </row>
    <row r="33" spans="2:37" ht="16.5" customHeight="1" x14ac:dyDescent="0.15">
      <c r="B33" s="50" t="s">
        <v>4</v>
      </c>
      <c r="C33" s="68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59"/>
      <c r="AF33" s="26"/>
      <c r="AG33" s="26"/>
      <c r="AH33" s="60"/>
      <c r="AI33" s="35"/>
      <c r="AJ33" s="29" t="s">
        <v>50</v>
      </c>
      <c r="AK33" s="30"/>
    </row>
    <row r="34" spans="2:37" ht="16.5" customHeight="1" x14ac:dyDescent="0.15">
      <c r="B34" s="51" t="s">
        <v>5</v>
      </c>
      <c r="C34" s="6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33"/>
      <c r="AG34" s="31"/>
      <c r="AH34" s="34"/>
      <c r="AI34" s="35"/>
      <c r="AJ34" s="36" t="s">
        <v>55</v>
      </c>
      <c r="AK34" s="37"/>
    </row>
    <row r="35" spans="2:37" ht="16.5" customHeight="1" x14ac:dyDescent="0.15">
      <c r="B35" s="51" t="s">
        <v>45</v>
      </c>
      <c r="C35" s="6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4"/>
      <c r="AI35" s="35"/>
      <c r="AJ35" s="36" t="s">
        <v>52</v>
      </c>
      <c r="AK35" s="38"/>
    </row>
    <row r="36" spans="2:37" ht="16.5" customHeight="1" x14ac:dyDescent="0.15">
      <c r="B36" s="51" t="s">
        <v>18</v>
      </c>
      <c r="C36" s="6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3"/>
      <c r="AG36" s="31"/>
      <c r="AH36" s="34"/>
      <c r="AJ36" s="36" t="s">
        <v>7</v>
      </c>
      <c r="AK36" s="39"/>
    </row>
    <row r="37" spans="2:37" ht="16.5" customHeight="1" x14ac:dyDescent="0.15">
      <c r="B37" s="52" t="s">
        <v>1</v>
      </c>
      <c r="C37" s="70"/>
      <c r="D37" s="62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5"/>
      <c r="AF37" s="54"/>
      <c r="AG37" s="54"/>
      <c r="AH37" s="56"/>
      <c r="AI37" s="28"/>
      <c r="AJ37" s="40" t="s">
        <v>8</v>
      </c>
      <c r="AK37" s="41"/>
    </row>
    <row r="38" spans="2:37" ht="16.5" customHeight="1" x14ac:dyDescent="0.15">
      <c r="B38" s="13"/>
      <c r="C38" s="13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35"/>
    </row>
    <row r="39" spans="2:37" ht="16.5" customHeight="1" x14ac:dyDescent="0.15">
      <c r="B39" s="50" t="s">
        <v>4</v>
      </c>
      <c r="C39" s="68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59"/>
      <c r="AF39" s="26"/>
      <c r="AG39" s="26"/>
      <c r="AH39" s="27"/>
      <c r="AI39" s="35"/>
      <c r="AJ39" s="29" t="s">
        <v>50</v>
      </c>
      <c r="AK39" s="30"/>
    </row>
    <row r="40" spans="2:37" ht="16.5" customHeight="1" x14ac:dyDescent="0.15">
      <c r="B40" s="51" t="s">
        <v>5</v>
      </c>
      <c r="C40" s="6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33"/>
      <c r="AG40" s="31"/>
      <c r="AH40" s="34"/>
      <c r="AI40" s="35"/>
      <c r="AJ40" s="36" t="s">
        <v>55</v>
      </c>
      <c r="AK40" s="37"/>
    </row>
    <row r="41" spans="2:37" ht="16.5" customHeight="1" x14ac:dyDescent="0.15">
      <c r="B41" s="51" t="s">
        <v>45</v>
      </c>
      <c r="C41" s="6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4"/>
      <c r="AI41" s="35"/>
      <c r="AJ41" s="36" t="s">
        <v>52</v>
      </c>
      <c r="AK41" s="38"/>
    </row>
    <row r="42" spans="2:37" ht="16.5" customHeight="1" x14ac:dyDescent="0.15">
      <c r="B42" s="51" t="s">
        <v>18</v>
      </c>
      <c r="C42" s="6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/>
      <c r="AF42" s="33"/>
      <c r="AG42" s="31"/>
      <c r="AH42" s="34"/>
      <c r="AI42" s="35"/>
      <c r="AJ42" s="36" t="s">
        <v>7</v>
      </c>
      <c r="AK42" s="39"/>
    </row>
    <row r="43" spans="2:37" ht="16.5" customHeight="1" x14ac:dyDescent="0.15">
      <c r="B43" s="52" t="s">
        <v>1</v>
      </c>
      <c r="C43" s="70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5"/>
      <c r="AF43" s="54"/>
      <c r="AG43" s="54"/>
      <c r="AH43" s="56"/>
      <c r="AJ43" s="40" t="s">
        <v>8</v>
      </c>
      <c r="AK43" s="41"/>
    </row>
    <row r="44" spans="2:37" ht="16.5" customHeight="1" x14ac:dyDescent="0.15">
      <c r="B44" s="13"/>
      <c r="C44" s="1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28"/>
    </row>
    <row r="45" spans="2:37" ht="16.5" customHeight="1" x14ac:dyDescent="0.15">
      <c r="B45" s="50" t="s">
        <v>4</v>
      </c>
      <c r="C45" s="68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59"/>
      <c r="AF45" s="26"/>
      <c r="AG45" s="26"/>
      <c r="AH45" s="60"/>
      <c r="AI45" s="35"/>
      <c r="AJ45" s="29" t="s">
        <v>50</v>
      </c>
      <c r="AK45" s="30"/>
    </row>
    <row r="46" spans="2:37" ht="16.5" customHeight="1" x14ac:dyDescent="0.15">
      <c r="B46" s="51" t="s">
        <v>5</v>
      </c>
      <c r="C46" s="6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2"/>
      <c r="AF46" s="33"/>
      <c r="AG46" s="31"/>
      <c r="AH46" s="34"/>
      <c r="AI46" s="35"/>
      <c r="AJ46" s="36" t="s">
        <v>55</v>
      </c>
      <c r="AK46" s="37"/>
    </row>
    <row r="47" spans="2:37" ht="16.5" customHeight="1" x14ac:dyDescent="0.15">
      <c r="B47" s="51" t="s">
        <v>45</v>
      </c>
      <c r="C47" s="6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4"/>
      <c r="AI47" s="35"/>
      <c r="AJ47" s="36" t="s">
        <v>52</v>
      </c>
      <c r="AK47" s="38"/>
    </row>
    <row r="48" spans="2:37" ht="16.5" customHeight="1" x14ac:dyDescent="0.15">
      <c r="B48" s="51" t="s">
        <v>18</v>
      </c>
      <c r="C48" s="6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3"/>
      <c r="AG48" s="31"/>
      <c r="AH48" s="34"/>
      <c r="AI48" s="35"/>
      <c r="AJ48" s="36" t="s">
        <v>7</v>
      </c>
      <c r="AK48" s="39"/>
    </row>
    <row r="49" spans="2:37" ht="16.5" customHeight="1" x14ac:dyDescent="0.15">
      <c r="B49" s="52" t="s">
        <v>1</v>
      </c>
      <c r="C49" s="70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/>
      <c r="AF49" s="54"/>
      <c r="AG49" s="54"/>
      <c r="AH49" s="56"/>
      <c r="AI49" s="35"/>
      <c r="AJ49" s="40" t="s">
        <v>8</v>
      </c>
      <c r="AK49" s="41"/>
    </row>
    <row r="50" spans="2:37" ht="16.5" customHeight="1" x14ac:dyDescent="0.15">
      <c r="B50" s="13"/>
      <c r="C50" s="1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</row>
    <row r="51" spans="2:37" ht="16.5" customHeight="1" x14ac:dyDescent="0.15">
      <c r="B51" s="50" t="s">
        <v>4</v>
      </c>
      <c r="C51" s="68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59"/>
      <c r="AF51" s="26"/>
      <c r="AG51" s="26"/>
      <c r="AH51" s="27"/>
      <c r="AI51" s="28"/>
      <c r="AJ51" s="29" t="s">
        <v>50</v>
      </c>
      <c r="AK51" s="30"/>
    </row>
    <row r="52" spans="2:37" ht="16.5" customHeight="1" x14ac:dyDescent="0.15">
      <c r="B52" s="51" t="s">
        <v>5</v>
      </c>
      <c r="C52" s="6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2"/>
      <c r="AF52" s="33"/>
      <c r="AG52" s="31"/>
      <c r="AH52" s="34"/>
      <c r="AI52" s="35"/>
      <c r="AJ52" s="36" t="s">
        <v>55</v>
      </c>
      <c r="AK52" s="37"/>
    </row>
    <row r="53" spans="2:37" ht="16.5" customHeight="1" x14ac:dyDescent="0.15">
      <c r="B53" s="51" t="s">
        <v>45</v>
      </c>
      <c r="C53" s="6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4"/>
      <c r="AI53" s="35"/>
      <c r="AJ53" s="36" t="s">
        <v>52</v>
      </c>
      <c r="AK53" s="38"/>
    </row>
    <row r="54" spans="2:37" ht="16.5" customHeight="1" x14ac:dyDescent="0.15">
      <c r="B54" s="51" t="s">
        <v>18</v>
      </c>
      <c r="C54" s="6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2"/>
      <c r="AF54" s="33"/>
      <c r="AG54" s="31"/>
      <c r="AH54" s="34"/>
      <c r="AI54" s="35"/>
      <c r="AJ54" s="36" t="s">
        <v>7</v>
      </c>
      <c r="AK54" s="39"/>
    </row>
    <row r="55" spans="2:37" ht="16.5" customHeight="1" x14ac:dyDescent="0.15">
      <c r="B55" s="52" t="s">
        <v>1</v>
      </c>
      <c r="C55" s="70"/>
      <c r="D55" s="62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6"/>
      <c r="AI55" s="35"/>
      <c r="AJ55" s="40" t="s">
        <v>8</v>
      </c>
      <c r="AK55" s="41"/>
    </row>
    <row r="56" spans="2:37" ht="16.5" customHeight="1" x14ac:dyDescent="0.15">
      <c r="B56" s="13"/>
      <c r="C56" s="1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35"/>
    </row>
    <row r="57" spans="2:37" ht="16.5" customHeight="1" x14ac:dyDescent="0.15">
      <c r="B57" s="50" t="s">
        <v>4</v>
      </c>
      <c r="C57" s="68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59"/>
      <c r="AF57" s="26"/>
      <c r="AG57" s="26"/>
      <c r="AH57" s="60"/>
      <c r="AJ57" s="29" t="s">
        <v>50</v>
      </c>
      <c r="AK57" s="30"/>
    </row>
    <row r="58" spans="2:37" ht="16.5" customHeight="1" x14ac:dyDescent="0.15">
      <c r="B58" s="51" t="s">
        <v>5</v>
      </c>
      <c r="C58" s="6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2"/>
      <c r="AF58" s="33"/>
      <c r="AG58" s="31"/>
      <c r="AH58" s="34"/>
      <c r="AI58" s="28"/>
      <c r="AJ58" s="36" t="s">
        <v>55</v>
      </c>
      <c r="AK58" s="37"/>
    </row>
    <row r="59" spans="2:37" ht="16.5" customHeight="1" x14ac:dyDescent="0.15">
      <c r="B59" s="51" t="s">
        <v>45</v>
      </c>
      <c r="C59" s="6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4"/>
      <c r="AI59" s="35"/>
      <c r="AJ59" s="36" t="s">
        <v>52</v>
      </c>
      <c r="AK59" s="38"/>
    </row>
    <row r="60" spans="2:37" ht="16.5" customHeight="1" x14ac:dyDescent="0.15">
      <c r="B60" s="51" t="s">
        <v>18</v>
      </c>
      <c r="C60" s="6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2"/>
      <c r="AF60" s="33"/>
      <c r="AG60" s="33"/>
      <c r="AH60" s="34"/>
      <c r="AI60" s="35"/>
      <c r="AJ60" s="36" t="s">
        <v>7</v>
      </c>
      <c r="AK60" s="39"/>
    </row>
    <row r="61" spans="2:37" ht="16.5" customHeight="1" x14ac:dyDescent="0.15">
      <c r="B61" s="52" t="s">
        <v>1</v>
      </c>
      <c r="C61" s="70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5"/>
      <c r="AF61" s="54"/>
      <c r="AG61" s="54"/>
      <c r="AH61" s="56"/>
      <c r="AI61" s="35"/>
      <c r="AJ61" s="40" t="s">
        <v>8</v>
      </c>
      <c r="AK61" s="41"/>
    </row>
    <row r="62" spans="2:37" ht="16.5" customHeight="1" x14ac:dyDescent="0.15"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35"/>
    </row>
    <row r="63" spans="2:37" ht="16.5" customHeight="1" x14ac:dyDescent="0.15">
      <c r="B63" s="50" t="s">
        <v>4</v>
      </c>
      <c r="C63" s="68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59"/>
      <c r="AF63" s="26"/>
      <c r="AG63" s="26"/>
      <c r="AH63" s="60"/>
      <c r="AI63" s="35"/>
      <c r="AJ63" s="29" t="s">
        <v>50</v>
      </c>
      <c r="AK63" s="30"/>
    </row>
    <row r="64" spans="2:37" ht="16.5" customHeight="1" x14ac:dyDescent="0.15">
      <c r="B64" s="51" t="s">
        <v>5</v>
      </c>
      <c r="C64" s="6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2"/>
      <c r="AF64" s="33"/>
      <c r="AG64" s="31"/>
      <c r="AH64" s="34"/>
      <c r="AJ64" s="36" t="s">
        <v>55</v>
      </c>
      <c r="AK64" s="37"/>
    </row>
    <row r="65" spans="2:37" ht="16.5" customHeight="1" x14ac:dyDescent="0.15">
      <c r="B65" s="51" t="s">
        <v>45</v>
      </c>
      <c r="C65" s="6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4"/>
      <c r="AI65" s="28"/>
      <c r="AJ65" s="36" t="s">
        <v>52</v>
      </c>
      <c r="AK65" s="38"/>
    </row>
    <row r="66" spans="2:37" ht="16.5" customHeight="1" x14ac:dyDescent="0.15">
      <c r="B66" s="51" t="s">
        <v>18</v>
      </c>
      <c r="C66" s="6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2"/>
      <c r="AF66" s="33"/>
      <c r="AG66" s="31"/>
      <c r="AH66" s="34"/>
      <c r="AI66" s="35"/>
      <c r="AJ66" s="36" t="s">
        <v>7</v>
      </c>
      <c r="AK66" s="39"/>
    </row>
    <row r="67" spans="2:37" ht="16.5" customHeight="1" x14ac:dyDescent="0.15">
      <c r="B67" s="52" t="s">
        <v>1</v>
      </c>
      <c r="C67" s="70"/>
      <c r="D67" s="62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5"/>
      <c r="AF67" s="54"/>
      <c r="AG67" s="54"/>
      <c r="AH67" s="56"/>
      <c r="AI67" s="35"/>
      <c r="AJ67" s="40" t="s">
        <v>8</v>
      </c>
      <c r="AK67" s="41"/>
    </row>
    <row r="68" spans="2:37" ht="16.5" customHeight="1" x14ac:dyDescent="0.15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35"/>
    </row>
    <row r="69" spans="2:37" ht="16.5" customHeight="1" x14ac:dyDescent="0.15">
      <c r="B69" s="50" t="s">
        <v>4</v>
      </c>
      <c r="C69" s="68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59"/>
      <c r="AF69" s="26"/>
      <c r="AG69" s="26"/>
      <c r="AH69" s="27"/>
      <c r="AI69" s="35"/>
      <c r="AJ69" s="29" t="s">
        <v>50</v>
      </c>
      <c r="AK69" s="30"/>
    </row>
    <row r="70" spans="2:37" ht="16.5" customHeight="1" x14ac:dyDescent="0.15">
      <c r="B70" s="51" t="s">
        <v>5</v>
      </c>
      <c r="C70" s="6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2"/>
      <c r="AF70" s="33"/>
      <c r="AG70" s="31"/>
      <c r="AH70" s="34"/>
      <c r="AI70" s="35"/>
      <c r="AJ70" s="36" t="s">
        <v>55</v>
      </c>
      <c r="AK70" s="37"/>
    </row>
    <row r="71" spans="2:37" ht="16.5" customHeight="1" x14ac:dyDescent="0.15">
      <c r="B71" s="51" t="s">
        <v>45</v>
      </c>
      <c r="C71" s="6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4"/>
      <c r="AJ71" s="36" t="s">
        <v>52</v>
      </c>
      <c r="AK71" s="38"/>
    </row>
    <row r="72" spans="2:37" ht="16.5" customHeight="1" x14ac:dyDescent="0.15">
      <c r="B72" s="51" t="s">
        <v>18</v>
      </c>
      <c r="C72" s="6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2"/>
      <c r="AF72" s="33"/>
      <c r="AG72" s="31"/>
      <c r="AH72" s="34"/>
      <c r="AI72" s="28"/>
      <c r="AJ72" s="36" t="s">
        <v>7</v>
      </c>
      <c r="AK72" s="39"/>
    </row>
    <row r="73" spans="2:37" ht="16.5" customHeight="1" x14ac:dyDescent="0.15">
      <c r="B73" s="52" t="s">
        <v>1</v>
      </c>
      <c r="C73" s="70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6"/>
      <c r="AI73" s="35"/>
      <c r="AJ73" s="40" t="s">
        <v>8</v>
      </c>
      <c r="AK73" s="41"/>
    </row>
    <row r="74" spans="2:37" ht="16.5" customHeight="1" x14ac:dyDescent="0.15"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35"/>
    </row>
    <row r="75" spans="2:37" ht="16.5" customHeight="1" x14ac:dyDescent="0.15">
      <c r="B75" s="50" t="s">
        <v>4</v>
      </c>
      <c r="C75" s="68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59"/>
      <c r="AF75" s="26"/>
      <c r="AG75" s="26"/>
      <c r="AH75" s="60"/>
      <c r="AI75" s="35"/>
      <c r="AJ75" s="29" t="s">
        <v>50</v>
      </c>
      <c r="AK75" s="30"/>
    </row>
    <row r="76" spans="2:37" ht="16.5" customHeight="1" x14ac:dyDescent="0.15">
      <c r="B76" s="51" t="s">
        <v>5</v>
      </c>
      <c r="C76" s="6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2"/>
      <c r="AF76" s="33"/>
      <c r="AG76" s="31"/>
      <c r="AH76" s="34"/>
      <c r="AI76" s="35"/>
      <c r="AJ76" s="36" t="s">
        <v>55</v>
      </c>
      <c r="AK76" s="37"/>
    </row>
    <row r="77" spans="2:37" ht="16.5" customHeight="1" x14ac:dyDescent="0.15">
      <c r="B77" s="51" t="s">
        <v>45</v>
      </c>
      <c r="C77" s="6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4"/>
      <c r="AI77" s="35"/>
      <c r="AJ77" s="36" t="s">
        <v>52</v>
      </c>
      <c r="AK77" s="38"/>
    </row>
    <row r="78" spans="2:37" ht="16.5" customHeight="1" x14ac:dyDescent="0.15">
      <c r="B78" s="51" t="s">
        <v>18</v>
      </c>
      <c r="C78" s="6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2"/>
      <c r="AF78" s="33"/>
      <c r="AG78" s="31"/>
      <c r="AH78" s="34"/>
      <c r="AJ78" s="36" t="s">
        <v>7</v>
      </c>
      <c r="AK78" s="39"/>
    </row>
    <row r="79" spans="2:37" ht="16.5" customHeight="1" x14ac:dyDescent="0.15">
      <c r="B79" s="52" t="s">
        <v>1</v>
      </c>
      <c r="C79" s="70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6"/>
      <c r="AI79" s="28"/>
      <c r="AJ79" s="40" t="s">
        <v>8</v>
      </c>
      <c r="AK79" s="41"/>
    </row>
    <row r="80" spans="2:37" ht="16.5" customHeight="1" x14ac:dyDescent="0.15">
      <c r="AI80" s="35"/>
    </row>
    <row r="81" spans="2:35" ht="16.5" customHeight="1" x14ac:dyDescent="0.15">
      <c r="AI81" s="35"/>
    </row>
    <row r="82" spans="2:35" ht="16.5" customHeight="1" x14ac:dyDescent="0.15">
      <c r="B82" s="43" t="s">
        <v>46</v>
      </c>
      <c r="D82" s="9" t="s">
        <v>47</v>
      </c>
      <c r="AI82" s="35"/>
    </row>
    <row r="83" spans="2:35" ht="16.5" customHeight="1" x14ac:dyDescent="0.15">
      <c r="D83" s="9" t="s">
        <v>53</v>
      </c>
      <c r="AI83" s="35"/>
    </row>
    <row r="84" spans="2:35" ht="16.5" customHeight="1" x14ac:dyDescent="0.15">
      <c r="D84" s="9" t="s">
        <v>54</v>
      </c>
      <c r="AI84" s="35"/>
    </row>
    <row r="85" spans="2:35" ht="16.5" customHeight="1" x14ac:dyDescent="0.15">
      <c r="D85" s="9" t="s">
        <v>48</v>
      </c>
    </row>
    <row r="86" spans="2:35" ht="16.5" customHeight="1" x14ac:dyDescent="0.15">
      <c r="D86" s="9" t="s">
        <v>49</v>
      </c>
      <c r="AI86" s="28"/>
    </row>
    <row r="87" spans="2:35" ht="16.5" customHeight="1" x14ac:dyDescent="0.15">
      <c r="AI87" s="35"/>
    </row>
    <row r="88" spans="2:35" ht="16.5" customHeight="1" x14ac:dyDescent="0.15">
      <c r="AI88" s="35"/>
    </row>
    <row r="89" spans="2:35" ht="16.5" customHeight="1" x14ac:dyDescent="0.15">
      <c r="AI89" s="35"/>
    </row>
    <row r="90" spans="2:35" ht="16.5" customHeight="1" x14ac:dyDescent="0.15">
      <c r="AI90" s="35"/>
    </row>
    <row r="91" spans="2:35" ht="16.5" customHeight="1" x14ac:dyDescent="0.15">
      <c r="AI91" s="35"/>
    </row>
  </sheetData>
  <mergeCells count="37">
    <mergeCell ref="AG4:AI4"/>
    <mergeCell ref="B5:E5"/>
    <mergeCell ref="F5:K5"/>
    <mergeCell ref="L5:Q5"/>
    <mergeCell ref="T5:U5"/>
    <mergeCell ref="V5:W5"/>
    <mergeCell ref="X5:Y5"/>
    <mergeCell ref="Z5:AA5"/>
    <mergeCell ref="AD5:AF5"/>
    <mergeCell ref="AG5:AI5"/>
    <mergeCell ref="B4:E4"/>
    <mergeCell ref="F4:Q4"/>
    <mergeCell ref="V4:W4"/>
    <mergeCell ref="X4:Y4"/>
    <mergeCell ref="Z4:AA4"/>
    <mergeCell ref="AD4:AF4"/>
    <mergeCell ref="C69:C73"/>
    <mergeCell ref="C75:C79"/>
    <mergeCell ref="F8:K8"/>
    <mergeCell ref="AD6:AF6"/>
    <mergeCell ref="AG6:AI6"/>
    <mergeCell ref="B7:E7"/>
    <mergeCell ref="F7:K7"/>
    <mergeCell ref="L7:Q7"/>
    <mergeCell ref="B6:E6"/>
    <mergeCell ref="F6:K6"/>
    <mergeCell ref="L6:Q6"/>
    <mergeCell ref="C39:C43"/>
    <mergeCell ref="C45:C49"/>
    <mergeCell ref="C51:C55"/>
    <mergeCell ref="C57:C61"/>
    <mergeCell ref="C63:C67"/>
    <mergeCell ref="C9:C13"/>
    <mergeCell ref="C15:C19"/>
    <mergeCell ref="C21:C25"/>
    <mergeCell ref="C27:C31"/>
    <mergeCell ref="C33:C37"/>
  </mergeCells>
  <phoneticPr fontId="2"/>
  <conditionalFormatting sqref="Z5:AA6">
    <cfRule type="cellIs" dxfId="232" priority="206" operator="greaterThanOrEqual">
      <formula>0.285</formula>
    </cfRule>
    <cfRule type="cellIs" dxfId="231" priority="207" operator="greaterThanOrEqual">
      <formula>0.25</formula>
    </cfRule>
    <cfRule type="cellIs" dxfId="230" priority="208" operator="greaterThanOrEqual">
      <formula>0.214</formula>
    </cfRule>
    <cfRule type="cellIs" dxfId="229" priority="209" operator="lessThan">
      <formula>0.214</formula>
    </cfRule>
  </conditionalFormatting>
  <conditionalFormatting sqref="AF76:AG76">
    <cfRule type="containsText" dxfId="228" priority="123" operator="containsText" text="土">
      <formula>NOT(ISERROR(SEARCH("土",AF76)))</formula>
    </cfRule>
    <cfRule type="containsText" dxfId="227" priority="124" operator="containsText" text="日">
      <formula>NOT(ISERROR(SEARCH("日",AF76)))</formula>
    </cfRule>
  </conditionalFormatting>
  <conditionalFormatting sqref="E76:AE76">
    <cfRule type="containsText" dxfId="226" priority="127" operator="containsText" text="土">
      <formula>NOT(ISERROR(SEARCH("土",E76)))</formula>
    </cfRule>
    <cfRule type="containsText" dxfId="225" priority="128" operator="containsText" text="日">
      <formula>NOT(ISERROR(SEARCH("日",E76)))</formula>
    </cfRule>
  </conditionalFormatting>
  <conditionalFormatting sqref="F76">
    <cfRule type="cellIs" dxfId="224" priority="126" operator="equal">
      <formula>"祝"</formula>
    </cfRule>
  </conditionalFormatting>
  <conditionalFormatting sqref="AH76">
    <cfRule type="containsText" dxfId="223" priority="105" operator="containsText" text="土">
      <formula>NOT(ISERROR(SEARCH("土",AH76)))</formula>
    </cfRule>
    <cfRule type="containsText" dxfId="222" priority="106" operator="containsText" text="日">
      <formula>NOT(ISERROR(SEARCH("日",AH76)))</formula>
    </cfRule>
  </conditionalFormatting>
  <conditionalFormatting sqref="D76">
    <cfRule type="containsText" dxfId="221" priority="83" operator="containsText" text="土">
      <formula>NOT(ISERROR(SEARCH("土",D76)))</formula>
    </cfRule>
    <cfRule type="containsText" dxfId="220" priority="84" operator="containsText" text="日">
      <formula>NOT(ISERROR(SEARCH("日",D76)))</formula>
    </cfRule>
  </conditionalFormatting>
  <conditionalFormatting sqref="D77">
    <cfRule type="containsText" dxfId="219" priority="27" operator="containsText" text="土">
      <formula>NOT(ISERROR(SEARCH("土",D77)))</formula>
    </cfRule>
    <cfRule type="containsText" dxfId="218" priority="28" operator="containsText" text="日">
      <formula>NOT(ISERROR(SEARCH("日",D77)))</formula>
    </cfRule>
  </conditionalFormatting>
  <conditionalFormatting sqref="AH77">
    <cfRule type="containsText" dxfId="217" priority="25" operator="containsText" text="土">
      <formula>NOT(ISERROR(SEARCH("土",AH77)))</formula>
    </cfRule>
    <cfRule type="containsText" dxfId="216" priority="26" operator="containsText" text="日">
      <formula>NOT(ISERROR(SEARCH("日",AH77)))</formula>
    </cfRule>
  </conditionalFormatting>
  <conditionalFormatting sqref="D77:AH77">
    <cfRule type="containsText" dxfId="215" priority="24" operator="containsText" text="祝">
      <formula>NOT(ISERROR(SEARCH("祝",D77)))</formula>
    </cfRule>
  </conditionalFormatting>
  <conditionalFormatting sqref="Z6:AA6">
    <cfRule type="containsBlanks" dxfId="214" priority="23">
      <formula>LEN(TRIM(Z6))=0</formula>
    </cfRule>
  </conditionalFormatting>
  <conditionalFormatting sqref="D78:AE78">
    <cfRule type="containsText" dxfId="213" priority="2" operator="containsText" text="祝">
      <formula>NOT(ISERROR(SEARCH("祝",D78)))</formula>
    </cfRule>
  </conditionalFormatting>
  <conditionalFormatting sqref="AF78:AH78">
    <cfRule type="containsText" dxfId="212" priority="1" operator="containsText" text="祝">
      <formula>NOT(ISERROR(SEARCH("祝",AF78)))</formula>
    </cfRule>
  </conditionalFormatting>
  <dataValidations count="3">
    <dataValidation type="list" allowBlank="1" showInputMessage="1" showErrorMessage="1" sqref="D13:AH13 D19:AH19 D31:AH31 D25:AH25 D37:AH37 D43:AH43 D49:AH49 D55:AH55 D61:AH61 D67:AH67 D73:AH73 D79:AH79">
      <formula1>"休,現着,完成"</formula1>
    </dataValidation>
    <dataValidation type="list" allowBlank="1" showInputMessage="1" showErrorMessage="1" sqref="D12:AH12 D18:AH18 D24:AH24 D30:AH30 D60:AH60 D42:AH42 D48:AH48 D54:AH54 D78:AH78 D66:AH66 D72:AH72 D36:AH36">
      <formula1>"　,夏休,冬休,製作,一時中止,その他"</formula1>
    </dataValidation>
    <dataValidation type="list" allowBlank="1" showInputMessage="1" showErrorMessage="1" sqref="AI15">
      <formula1>"　,夏休,冬休,製作"</formula1>
    </dataValidation>
  </dataValidations>
  <printOptions horizontalCentered="1"/>
  <pageMargins left="0.7" right="0.7" top="0.75" bottom="0.75" header="0.3" footer="0.3"/>
  <pageSetup paperSize="8" scale="80" fitToHeight="0" orientation="portrait" r:id="rId1"/>
  <rowBreaks count="1" manualBreakCount="1">
    <brk id="109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91"/>
  <sheetViews>
    <sheetView view="pageBreakPreview" zoomScale="115" zoomScaleNormal="100" zoomScaleSheetLayoutView="115" workbookViewId="0">
      <selection activeCell="AP9" sqref="AP9"/>
    </sheetView>
  </sheetViews>
  <sheetFormatPr defaultColWidth="4" defaultRowHeight="16.5" customHeight="1" x14ac:dyDescent="0.15"/>
  <cols>
    <col min="1" max="1" width="1.625" style="9" customWidth="1"/>
    <col min="2" max="3" width="7.625" style="9" customWidth="1"/>
    <col min="4" max="4" width="4" style="9" customWidth="1"/>
    <col min="5" max="30" width="4" style="9"/>
    <col min="31" max="34" width="4" style="9" customWidth="1"/>
    <col min="35" max="35" width="4" style="9"/>
    <col min="36" max="36" width="11.625" style="9" bestFit="1" customWidth="1"/>
    <col min="37" max="37" width="7.375" style="9" customWidth="1"/>
    <col min="38" max="38" width="1.625" style="9" customWidth="1"/>
    <col min="39" max="40" width="4" style="9"/>
    <col min="41" max="41" width="4" style="12"/>
    <col min="42" max="16384" width="4" style="9"/>
  </cols>
  <sheetData>
    <row r="2" spans="2:48" ht="21.75" customHeight="1" x14ac:dyDescent="0.15">
      <c r="B2" s="8" t="s">
        <v>56</v>
      </c>
      <c r="C2" s="8"/>
      <c r="N2" s="10"/>
      <c r="AK2" s="11" t="s">
        <v>57</v>
      </c>
    </row>
    <row r="3" spans="2:48" ht="16.5" customHeight="1" x14ac:dyDescent="0.15"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R3" s="12"/>
    </row>
    <row r="4" spans="2:48" ht="16.5" customHeight="1" x14ac:dyDescent="0.15">
      <c r="B4" s="86" t="s">
        <v>11</v>
      </c>
      <c r="C4" s="86"/>
      <c r="D4" s="86"/>
      <c r="E4" s="86"/>
      <c r="F4" s="98" t="s">
        <v>58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T4" s="44"/>
      <c r="U4" s="45"/>
      <c r="V4" s="101" t="s">
        <v>52</v>
      </c>
      <c r="W4" s="102"/>
      <c r="X4" s="101" t="s">
        <v>51</v>
      </c>
      <c r="Y4" s="102"/>
      <c r="Z4" s="103" t="s">
        <v>0</v>
      </c>
      <c r="AA4" s="104"/>
      <c r="AC4" s="15"/>
      <c r="AD4" s="85" t="s">
        <v>13</v>
      </c>
      <c r="AE4" s="85"/>
      <c r="AF4" s="85"/>
      <c r="AG4" s="85" t="s">
        <v>14</v>
      </c>
      <c r="AH4" s="85"/>
      <c r="AI4" s="85"/>
      <c r="AJ4" s="66" t="s">
        <v>12</v>
      </c>
      <c r="AK4" s="14"/>
      <c r="AR4" s="12"/>
      <c r="AT4" s="12"/>
    </row>
    <row r="5" spans="2:48" ht="16.5" customHeight="1" x14ac:dyDescent="0.15">
      <c r="B5" s="86" t="s">
        <v>2</v>
      </c>
      <c r="C5" s="86"/>
      <c r="D5" s="86"/>
      <c r="E5" s="86"/>
      <c r="F5" s="87">
        <v>43922</v>
      </c>
      <c r="G5" s="88"/>
      <c r="H5" s="88"/>
      <c r="I5" s="88"/>
      <c r="J5" s="88"/>
      <c r="K5" s="88"/>
      <c r="L5" s="89"/>
      <c r="M5" s="89"/>
      <c r="N5" s="89"/>
      <c r="O5" s="89"/>
      <c r="P5" s="89"/>
      <c r="Q5" s="90"/>
      <c r="T5" s="91" t="s">
        <v>1</v>
      </c>
      <c r="U5" s="92"/>
      <c r="V5" s="93">
        <f>IFERROR(AK11+AK17+AK23+AK29+AK35+AK41+AK47+AK53+AK59+AK65+AK71+AK77,"")</f>
        <v>344</v>
      </c>
      <c r="W5" s="94"/>
      <c r="X5" s="95">
        <f>AK12+AK18+AK24+AK30+AK36+AK42+AK48+AK54+AK60+AK66+AK72+AK78</f>
        <v>100</v>
      </c>
      <c r="Y5" s="92"/>
      <c r="Z5" s="96">
        <f>X5/V5</f>
        <v>0.29069767441860467</v>
      </c>
      <c r="AA5" s="97"/>
      <c r="AC5" s="16"/>
      <c r="AD5" s="85" t="s">
        <v>15</v>
      </c>
      <c r="AE5" s="85"/>
      <c r="AF5" s="85"/>
      <c r="AG5" s="85" t="s">
        <v>17</v>
      </c>
      <c r="AH5" s="85"/>
      <c r="AI5" s="85"/>
      <c r="AJ5" s="66" t="s">
        <v>16</v>
      </c>
      <c r="AK5" s="15"/>
      <c r="AL5" s="15"/>
      <c r="AR5" s="12"/>
    </row>
    <row r="6" spans="2:48" ht="16.5" customHeight="1" x14ac:dyDescent="0.15">
      <c r="B6" s="80" t="s">
        <v>10</v>
      </c>
      <c r="C6" s="80"/>
      <c r="D6" s="80"/>
      <c r="E6" s="80"/>
      <c r="F6" s="81">
        <v>44274</v>
      </c>
      <c r="G6" s="82"/>
      <c r="H6" s="82"/>
      <c r="I6" s="82"/>
      <c r="J6" s="82"/>
      <c r="K6" s="82"/>
      <c r="L6" s="83"/>
      <c r="M6" s="83"/>
      <c r="N6" s="83"/>
      <c r="O6" s="83"/>
      <c r="P6" s="83"/>
      <c r="Q6" s="84"/>
      <c r="R6" s="17"/>
      <c r="S6" s="17"/>
      <c r="T6" s="19"/>
      <c r="U6" s="19"/>
      <c r="V6" s="64"/>
      <c r="W6" s="64"/>
      <c r="X6" s="19"/>
      <c r="Y6" s="19"/>
      <c r="Z6" s="65"/>
      <c r="AA6" s="65"/>
      <c r="AC6" s="18"/>
      <c r="AD6" s="72" t="str">
        <f>IF(0.214&lt;=Z5,IF(0.25&gt;Z5,"○",""),"")</f>
        <v/>
      </c>
      <c r="AE6" s="73"/>
      <c r="AF6" s="74"/>
      <c r="AG6" s="72" t="str">
        <f>IF(0.25&lt;=Z5,IF(0.285&gt;Z5,"○",""),"")</f>
        <v/>
      </c>
      <c r="AH6" s="73"/>
      <c r="AI6" s="74"/>
      <c r="AJ6" s="67" t="str">
        <f>IF(0.285&lt;=Z5,IF(Z5&lt;1,"○",""),"")</f>
        <v>○</v>
      </c>
      <c r="AK6" s="47"/>
      <c r="AL6" s="19"/>
      <c r="AR6" s="12"/>
      <c r="AS6" s="20"/>
      <c r="AT6" s="20"/>
      <c r="AU6" s="20"/>
      <c r="AV6" s="20"/>
    </row>
    <row r="7" spans="2:48" ht="16.5" customHeight="1" x14ac:dyDescent="0.15">
      <c r="B7" s="75" t="s">
        <v>3</v>
      </c>
      <c r="C7" s="76"/>
      <c r="D7" s="76"/>
      <c r="E7" s="77"/>
      <c r="F7" s="78">
        <f>+F6-F5+1</f>
        <v>353</v>
      </c>
      <c r="G7" s="79"/>
      <c r="H7" s="79"/>
      <c r="I7" s="79"/>
      <c r="J7" s="79"/>
      <c r="K7" s="79"/>
      <c r="L7" s="76"/>
      <c r="M7" s="76"/>
      <c r="N7" s="76"/>
      <c r="O7" s="76"/>
      <c r="P7" s="76"/>
      <c r="Q7" s="77"/>
      <c r="AB7" s="48"/>
      <c r="AC7" s="18"/>
      <c r="AD7" s="18"/>
      <c r="AE7" s="18"/>
      <c r="AF7" s="18"/>
      <c r="AG7" s="18"/>
      <c r="AH7" s="18"/>
      <c r="AI7" s="18"/>
      <c r="AJ7" s="49"/>
      <c r="AK7" s="21"/>
      <c r="AR7" s="12"/>
      <c r="AS7" s="22"/>
      <c r="AT7" s="22"/>
      <c r="AU7" s="22"/>
      <c r="AV7" s="22"/>
    </row>
    <row r="8" spans="2:48" ht="16.5" customHeight="1" x14ac:dyDescent="0.15">
      <c r="F8" s="71">
        <f>F6</f>
        <v>44274</v>
      </c>
      <c r="G8" s="71"/>
      <c r="H8" s="71"/>
      <c r="I8" s="71"/>
      <c r="J8" s="71"/>
      <c r="K8" s="71"/>
      <c r="AJ8" s="23"/>
      <c r="AR8" s="12"/>
      <c r="AS8" s="24"/>
      <c r="AT8" s="24"/>
      <c r="AU8" s="24"/>
      <c r="AV8" s="24"/>
    </row>
    <row r="9" spans="2:48" ht="16.5" customHeight="1" x14ac:dyDescent="0.15">
      <c r="B9" s="50" t="s">
        <v>4</v>
      </c>
      <c r="C9" s="68">
        <f>F5</f>
        <v>43922</v>
      </c>
      <c r="D9" s="25">
        <v>43922</v>
      </c>
      <c r="E9" s="26">
        <f>D9+1</f>
        <v>43923</v>
      </c>
      <c r="F9" s="26">
        <f t="shared" ref="F9:AG9" si="0">E9+1</f>
        <v>43924</v>
      </c>
      <c r="G9" s="26">
        <f t="shared" si="0"/>
        <v>43925</v>
      </c>
      <c r="H9" s="26">
        <f t="shared" si="0"/>
        <v>43926</v>
      </c>
      <c r="I9" s="26">
        <f t="shared" si="0"/>
        <v>43927</v>
      </c>
      <c r="J9" s="26">
        <f t="shared" si="0"/>
        <v>43928</v>
      </c>
      <c r="K9" s="26">
        <f t="shared" si="0"/>
        <v>43929</v>
      </c>
      <c r="L9" s="26">
        <f t="shared" si="0"/>
        <v>43930</v>
      </c>
      <c r="M9" s="26">
        <f t="shared" si="0"/>
        <v>43931</v>
      </c>
      <c r="N9" s="26">
        <f t="shared" si="0"/>
        <v>43932</v>
      </c>
      <c r="O9" s="26">
        <f t="shared" si="0"/>
        <v>43933</v>
      </c>
      <c r="P9" s="26">
        <f t="shared" si="0"/>
        <v>43934</v>
      </c>
      <c r="Q9" s="26">
        <f t="shared" si="0"/>
        <v>43935</v>
      </c>
      <c r="R9" s="26">
        <f t="shared" si="0"/>
        <v>43936</v>
      </c>
      <c r="S9" s="26">
        <f t="shared" si="0"/>
        <v>43937</v>
      </c>
      <c r="T9" s="26">
        <f t="shared" si="0"/>
        <v>43938</v>
      </c>
      <c r="U9" s="26">
        <f t="shared" si="0"/>
        <v>43939</v>
      </c>
      <c r="V9" s="26">
        <f t="shared" si="0"/>
        <v>43940</v>
      </c>
      <c r="W9" s="26">
        <f t="shared" si="0"/>
        <v>43941</v>
      </c>
      <c r="X9" s="26">
        <f t="shared" si="0"/>
        <v>43942</v>
      </c>
      <c r="Y9" s="26">
        <f t="shared" si="0"/>
        <v>43943</v>
      </c>
      <c r="Z9" s="26">
        <f t="shared" si="0"/>
        <v>43944</v>
      </c>
      <c r="AA9" s="26">
        <f t="shared" si="0"/>
        <v>43945</v>
      </c>
      <c r="AB9" s="26">
        <f t="shared" si="0"/>
        <v>43946</v>
      </c>
      <c r="AC9" s="26">
        <f t="shared" si="0"/>
        <v>43947</v>
      </c>
      <c r="AD9" s="26">
        <f t="shared" si="0"/>
        <v>43948</v>
      </c>
      <c r="AE9" s="26">
        <f t="shared" si="0"/>
        <v>43949</v>
      </c>
      <c r="AF9" s="26">
        <f t="shared" si="0"/>
        <v>43950</v>
      </c>
      <c r="AG9" s="26">
        <f t="shared" si="0"/>
        <v>43951</v>
      </c>
      <c r="AH9" s="27"/>
      <c r="AI9" s="28"/>
      <c r="AJ9" s="29" t="s">
        <v>50</v>
      </c>
      <c r="AK9" s="30">
        <f>+COUNTA(D9:AH9)</f>
        <v>30</v>
      </c>
    </row>
    <row r="10" spans="2:48" ht="16.5" customHeight="1" x14ac:dyDescent="0.15">
      <c r="B10" s="51" t="s">
        <v>5</v>
      </c>
      <c r="C10" s="69"/>
      <c r="D10" s="31" t="str">
        <f t="shared" ref="D10:AG10" si="1">TEXT(WEEKDAY(+D9),"aaa")</f>
        <v>水</v>
      </c>
      <c r="E10" s="31" t="str">
        <f t="shared" si="1"/>
        <v>木</v>
      </c>
      <c r="F10" s="31" t="str">
        <f t="shared" si="1"/>
        <v>金</v>
      </c>
      <c r="G10" s="31" t="str">
        <f t="shared" si="1"/>
        <v>土</v>
      </c>
      <c r="H10" s="31" t="str">
        <f t="shared" si="1"/>
        <v>日</v>
      </c>
      <c r="I10" s="31" t="str">
        <f t="shared" si="1"/>
        <v>月</v>
      </c>
      <c r="J10" s="31" t="str">
        <f t="shared" si="1"/>
        <v>火</v>
      </c>
      <c r="K10" s="31" t="str">
        <f t="shared" si="1"/>
        <v>水</v>
      </c>
      <c r="L10" s="31" t="str">
        <f t="shared" si="1"/>
        <v>木</v>
      </c>
      <c r="M10" s="31" t="str">
        <f t="shared" si="1"/>
        <v>金</v>
      </c>
      <c r="N10" s="31" t="str">
        <f t="shared" si="1"/>
        <v>土</v>
      </c>
      <c r="O10" s="31" t="str">
        <f t="shared" si="1"/>
        <v>日</v>
      </c>
      <c r="P10" s="31" t="str">
        <f t="shared" si="1"/>
        <v>月</v>
      </c>
      <c r="Q10" s="31" t="str">
        <f t="shared" si="1"/>
        <v>火</v>
      </c>
      <c r="R10" s="31" t="str">
        <f t="shared" si="1"/>
        <v>水</v>
      </c>
      <c r="S10" s="31" t="str">
        <f t="shared" si="1"/>
        <v>木</v>
      </c>
      <c r="T10" s="31" t="str">
        <f t="shared" si="1"/>
        <v>金</v>
      </c>
      <c r="U10" s="31" t="str">
        <f t="shared" si="1"/>
        <v>土</v>
      </c>
      <c r="V10" s="31" t="str">
        <f t="shared" si="1"/>
        <v>日</v>
      </c>
      <c r="W10" s="31" t="str">
        <f t="shared" si="1"/>
        <v>月</v>
      </c>
      <c r="X10" s="31" t="str">
        <f t="shared" si="1"/>
        <v>火</v>
      </c>
      <c r="Y10" s="31" t="str">
        <f t="shared" si="1"/>
        <v>水</v>
      </c>
      <c r="Z10" s="31" t="str">
        <f t="shared" si="1"/>
        <v>木</v>
      </c>
      <c r="AA10" s="31" t="str">
        <f t="shared" si="1"/>
        <v>金</v>
      </c>
      <c r="AB10" s="31" t="str">
        <f t="shared" si="1"/>
        <v>土</v>
      </c>
      <c r="AC10" s="31" t="str">
        <f t="shared" si="1"/>
        <v>日</v>
      </c>
      <c r="AD10" s="31" t="str">
        <f t="shared" si="1"/>
        <v>月</v>
      </c>
      <c r="AE10" s="32" t="str">
        <f t="shared" si="1"/>
        <v>火</v>
      </c>
      <c r="AF10" s="33" t="str">
        <f t="shared" si="1"/>
        <v>水</v>
      </c>
      <c r="AG10" s="31" t="str">
        <f t="shared" si="1"/>
        <v>木</v>
      </c>
      <c r="AH10" s="34"/>
      <c r="AI10" s="35"/>
      <c r="AJ10" s="36" t="s">
        <v>55</v>
      </c>
      <c r="AK10" s="37">
        <f>+COUNTA(D12:AH12)</f>
        <v>0</v>
      </c>
    </row>
    <row r="11" spans="2:48" ht="16.5" customHeight="1" x14ac:dyDescent="0.15">
      <c r="B11" s="51" t="s">
        <v>45</v>
      </c>
      <c r="C11" s="69"/>
      <c r="D11" s="31" t="str">
        <f>IFERROR(VLOOKUP(D9,[1]祝日!$A$2:$D$51,4,0),"")</f>
        <v/>
      </c>
      <c r="E11" s="31" t="str">
        <f>IFERROR(VLOOKUP(E9,[1]祝日!$A$2:$D$51,4,0),"")</f>
        <v/>
      </c>
      <c r="F11" s="31" t="str">
        <f>IFERROR(VLOOKUP(F9,[1]祝日!$A$2:$D$51,4,0),"")</f>
        <v/>
      </c>
      <c r="G11" s="31" t="str">
        <f>IFERROR(VLOOKUP(G9,[1]祝日!$A$2:$D$51,4,0),"")</f>
        <v/>
      </c>
      <c r="H11" s="31" t="str">
        <f>IFERROR(VLOOKUP(H9,[1]祝日!$A$2:$D$51,4,0),"")</f>
        <v/>
      </c>
      <c r="I11" s="31" t="str">
        <f>IFERROR(VLOOKUP(I9,[1]祝日!$A$2:$D$51,4,0),"")</f>
        <v/>
      </c>
      <c r="J11" s="31" t="str">
        <f>IFERROR(VLOOKUP(J9,[1]祝日!$A$2:$D$51,4,0),"")</f>
        <v/>
      </c>
      <c r="K11" s="31" t="str">
        <f>IFERROR(VLOOKUP(K9,[1]祝日!$A$2:$D$51,4,0),"")</f>
        <v/>
      </c>
      <c r="L11" s="31" t="str">
        <f>IFERROR(VLOOKUP(L9,[1]祝日!$A$2:$D$51,4,0),"")</f>
        <v/>
      </c>
      <c r="M11" s="31" t="str">
        <f>IFERROR(VLOOKUP(M9,[1]祝日!$A$2:$D$51,4,0),"")</f>
        <v/>
      </c>
      <c r="N11" s="31" t="str">
        <f>IFERROR(VLOOKUP(N9,[1]祝日!$A$2:$D$51,4,0),"")</f>
        <v/>
      </c>
      <c r="O11" s="31" t="str">
        <f>IFERROR(VLOOKUP(O9,[1]祝日!$A$2:$D$51,4,0),"")</f>
        <v/>
      </c>
      <c r="P11" s="31" t="str">
        <f>IFERROR(VLOOKUP(P9,[1]祝日!$A$2:$D$51,4,0),"")</f>
        <v/>
      </c>
      <c r="Q11" s="31" t="str">
        <f>IFERROR(VLOOKUP(Q9,[1]祝日!$A$2:$D$51,4,0),"")</f>
        <v/>
      </c>
      <c r="R11" s="31" t="str">
        <f>IFERROR(VLOOKUP(R9,[1]祝日!$A$2:$D$51,4,0),"")</f>
        <v/>
      </c>
      <c r="S11" s="31" t="str">
        <f>IFERROR(VLOOKUP(S9,[1]祝日!$A$2:$D$51,4,0),"")</f>
        <v/>
      </c>
      <c r="T11" s="31" t="str">
        <f>IFERROR(VLOOKUP(T9,[1]祝日!$A$2:$D$51,4,0),"")</f>
        <v/>
      </c>
      <c r="U11" s="31" t="str">
        <f>IFERROR(VLOOKUP(U9,[1]祝日!$A$2:$D$51,4,0),"")</f>
        <v/>
      </c>
      <c r="V11" s="31" t="str">
        <f>IFERROR(VLOOKUP(V9,[1]祝日!$A$2:$D$51,4,0),"")</f>
        <v/>
      </c>
      <c r="W11" s="31" t="str">
        <f>IFERROR(VLOOKUP(W9,[1]祝日!$A$2:$D$51,4,0),"")</f>
        <v/>
      </c>
      <c r="X11" s="31" t="str">
        <f>IFERROR(VLOOKUP(X9,[1]祝日!$A$2:$D$51,4,0),"")</f>
        <v/>
      </c>
      <c r="Y11" s="31" t="str">
        <f>IFERROR(VLOOKUP(Y9,[1]祝日!$A$2:$D$51,4,0),"")</f>
        <v/>
      </c>
      <c r="Z11" s="31" t="str">
        <f>IFERROR(VLOOKUP(Z9,[1]祝日!$A$2:$D$51,4,0),"")</f>
        <v/>
      </c>
      <c r="AA11" s="31" t="str">
        <f>IFERROR(VLOOKUP(AA9,[1]祝日!$A$2:$D$51,4,0),"")</f>
        <v/>
      </c>
      <c r="AB11" s="31" t="str">
        <f>IFERROR(VLOOKUP(AB9,[1]祝日!$A$2:$D$51,4,0),"")</f>
        <v/>
      </c>
      <c r="AC11" s="31" t="str">
        <f>IFERROR(VLOOKUP(AC9,[1]祝日!$A$2:$D$51,4,0),"")</f>
        <v/>
      </c>
      <c r="AD11" s="31" t="str">
        <f>IFERROR(VLOOKUP(AD9,[1]祝日!$A$2:$D$51,4,0),"")</f>
        <v/>
      </c>
      <c r="AE11" s="31" t="str">
        <f>IFERROR(VLOOKUP(AE9,[1]祝日!$A$2:$D$51,4,0),"")</f>
        <v/>
      </c>
      <c r="AF11" s="31" t="str">
        <f>IFERROR(VLOOKUP(AF9,[1]祝日!$A$2:$D$51,4,0),"")</f>
        <v>祝</v>
      </c>
      <c r="AG11" s="31" t="str">
        <f>IFERROR(VLOOKUP(AG9,[1]祝日!$A$2:$D$51,4,0),"")</f>
        <v/>
      </c>
      <c r="AH11" s="34" t="str">
        <f>IFERROR(VLOOKUP(AH9,[1]祝日!$A$2:$A$51,3,0),"")</f>
        <v/>
      </c>
      <c r="AI11" s="35"/>
      <c r="AJ11" s="36" t="s">
        <v>52</v>
      </c>
      <c r="AK11" s="38">
        <f>AK9-AK10</f>
        <v>30</v>
      </c>
    </row>
    <row r="12" spans="2:48" ht="16.5" customHeight="1" x14ac:dyDescent="0.15">
      <c r="B12" s="51" t="s">
        <v>18</v>
      </c>
      <c r="C12" s="6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4"/>
      <c r="AI12" s="35"/>
      <c r="AJ12" s="36" t="s">
        <v>7</v>
      </c>
      <c r="AK12" s="39">
        <f>COUNTIFS(D13:AH13,"休")</f>
        <v>9</v>
      </c>
    </row>
    <row r="13" spans="2:48" ht="16.5" customHeight="1" x14ac:dyDescent="0.15">
      <c r="B13" s="52" t="s">
        <v>1</v>
      </c>
      <c r="C13" s="70"/>
      <c r="D13" s="53" t="s">
        <v>59</v>
      </c>
      <c r="E13" s="54"/>
      <c r="F13" s="54"/>
      <c r="G13" s="54" t="s">
        <v>60</v>
      </c>
      <c r="H13" s="54" t="s">
        <v>60</v>
      </c>
      <c r="I13" s="54"/>
      <c r="J13" s="54"/>
      <c r="K13" s="54"/>
      <c r="L13" s="54"/>
      <c r="M13" s="54"/>
      <c r="N13" s="54" t="s">
        <v>60</v>
      </c>
      <c r="O13" s="54" t="s">
        <v>60</v>
      </c>
      <c r="P13" s="54"/>
      <c r="Q13" s="54"/>
      <c r="R13" s="54"/>
      <c r="S13" s="54"/>
      <c r="T13" s="54"/>
      <c r="U13" s="54" t="s">
        <v>60</v>
      </c>
      <c r="V13" s="54" t="s">
        <v>60</v>
      </c>
      <c r="W13" s="54"/>
      <c r="X13" s="54"/>
      <c r="Y13" s="54"/>
      <c r="Z13" s="54"/>
      <c r="AA13" s="54"/>
      <c r="AB13" s="54" t="s">
        <v>60</v>
      </c>
      <c r="AC13" s="54" t="s">
        <v>60</v>
      </c>
      <c r="AD13" s="54"/>
      <c r="AE13" s="55"/>
      <c r="AF13" s="54" t="s">
        <v>60</v>
      </c>
      <c r="AG13" s="54"/>
      <c r="AH13" s="56"/>
      <c r="AI13" s="35"/>
      <c r="AJ13" s="40" t="s">
        <v>8</v>
      </c>
      <c r="AK13" s="41">
        <f>AK12/AK11</f>
        <v>0.3</v>
      </c>
    </row>
    <row r="14" spans="2:48" ht="16.5" customHeight="1" x14ac:dyDescent="0.15">
      <c r="B14" s="13"/>
      <c r="C14" s="1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35"/>
    </row>
    <row r="15" spans="2:48" ht="16.5" customHeight="1" x14ac:dyDescent="0.15">
      <c r="B15" s="50" t="s">
        <v>4</v>
      </c>
      <c r="C15" s="68">
        <f>C9+31</f>
        <v>43953</v>
      </c>
      <c r="D15" s="58">
        <f>+AG9+1</f>
        <v>43952</v>
      </c>
      <c r="E15" s="26">
        <f>+D15+1</f>
        <v>43953</v>
      </c>
      <c r="F15" s="26">
        <f t="shared" ref="F15:S15" si="2">+E15+1</f>
        <v>43954</v>
      </c>
      <c r="G15" s="26">
        <f t="shared" si="2"/>
        <v>43955</v>
      </c>
      <c r="H15" s="26">
        <f t="shared" si="2"/>
        <v>43956</v>
      </c>
      <c r="I15" s="26">
        <f t="shared" si="2"/>
        <v>43957</v>
      </c>
      <c r="J15" s="26">
        <f t="shared" si="2"/>
        <v>43958</v>
      </c>
      <c r="K15" s="26">
        <f t="shared" si="2"/>
        <v>43959</v>
      </c>
      <c r="L15" s="26">
        <f t="shared" si="2"/>
        <v>43960</v>
      </c>
      <c r="M15" s="26">
        <f t="shared" si="2"/>
        <v>43961</v>
      </c>
      <c r="N15" s="26">
        <f t="shared" si="2"/>
        <v>43962</v>
      </c>
      <c r="O15" s="26">
        <f t="shared" si="2"/>
        <v>43963</v>
      </c>
      <c r="P15" s="26">
        <f t="shared" si="2"/>
        <v>43964</v>
      </c>
      <c r="Q15" s="26">
        <f t="shared" si="2"/>
        <v>43965</v>
      </c>
      <c r="R15" s="26">
        <f t="shared" si="2"/>
        <v>43966</v>
      </c>
      <c r="S15" s="26">
        <f t="shared" si="2"/>
        <v>43967</v>
      </c>
      <c r="T15" s="26">
        <f>+S15+1</f>
        <v>43968</v>
      </c>
      <c r="U15" s="26">
        <f t="shared" ref="U15:AH15" si="3">+T15+1</f>
        <v>43969</v>
      </c>
      <c r="V15" s="26">
        <f t="shared" si="3"/>
        <v>43970</v>
      </c>
      <c r="W15" s="26">
        <f t="shared" si="3"/>
        <v>43971</v>
      </c>
      <c r="X15" s="26">
        <f t="shared" si="3"/>
        <v>43972</v>
      </c>
      <c r="Y15" s="26">
        <f t="shared" si="3"/>
        <v>43973</v>
      </c>
      <c r="Z15" s="26">
        <f t="shared" si="3"/>
        <v>43974</v>
      </c>
      <c r="AA15" s="26">
        <f t="shared" si="3"/>
        <v>43975</v>
      </c>
      <c r="AB15" s="26">
        <f t="shared" si="3"/>
        <v>43976</v>
      </c>
      <c r="AC15" s="26">
        <f t="shared" si="3"/>
        <v>43977</v>
      </c>
      <c r="AD15" s="26">
        <f t="shared" si="3"/>
        <v>43978</v>
      </c>
      <c r="AE15" s="59">
        <f t="shared" si="3"/>
        <v>43979</v>
      </c>
      <c r="AF15" s="26">
        <f t="shared" si="3"/>
        <v>43980</v>
      </c>
      <c r="AG15" s="26">
        <f t="shared" si="3"/>
        <v>43981</v>
      </c>
      <c r="AH15" s="60">
        <f t="shared" si="3"/>
        <v>43982</v>
      </c>
      <c r="AJ15" s="29" t="s">
        <v>50</v>
      </c>
      <c r="AK15" s="30">
        <f>+COUNTA(D15:AH15)</f>
        <v>31</v>
      </c>
    </row>
    <row r="16" spans="2:48" ht="16.5" customHeight="1" x14ac:dyDescent="0.15">
      <c r="B16" s="51" t="s">
        <v>5</v>
      </c>
      <c r="C16" s="69"/>
      <c r="D16" s="61" t="str">
        <f t="shared" ref="D16:AH16" si="4">TEXT(WEEKDAY(+D15),"aaa")</f>
        <v>金</v>
      </c>
      <c r="E16" s="31" t="str">
        <f t="shared" si="4"/>
        <v>土</v>
      </c>
      <c r="F16" s="31" t="str">
        <f t="shared" si="4"/>
        <v>日</v>
      </c>
      <c r="G16" s="31" t="str">
        <f t="shared" si="4"/>
        <v>月</v>
      </c>
      <c r="H16" s="31" t="str">
        <f t="shared" si="4"/>
        <v>火</v>
      </c>
      <c r="I16" s="31" t="str">
        <f t="shared" si="4"/>
        <v>水</v>
      </c>
      <c r="J16" s="31" t="str">
        <f t="shared" si="4"/>
        <v>木</v>
      </c>
      <c r="K16" s="31" t="str">
        <f t="shared" si="4"/>
        <v>金</v>
      </c>
      <c r="L16" s="31" t="str">
        <f t="shared" si="4"/>
        <v>土</v>
      </c>
      <c r="M16" s="31" t="str">
        <f t="shared" si="4"/>
        <v>日</v>
      </c>
      <c r="N16" s="31" t="str">
        <f t="shared" si="4"/>
        <v>月</v>
      </c>
      <c r="O16" s="31" t="str">
        <f t="shared" si="4"/>
        <v>火</v>
      </c>
      <c r="P16" s="31" t="str">
        <f t="shared" si="4"/>
        <v>水</v>
      </c>
      <c r="Q16" s="31" t="str">
        <f t="shared" si="4"/>
        <v>木</v>
      </c>
      <c r="R16" s="31" t="str">
        <f t="shared" si="4"/>
        <v>金</v>
      </c>
      <c r="S16" s="31" t="str">
        <f t="shared" si="4"/>
        <v>土</v>
      </c>
      <c r="T16" s="31" t="str">
        <f t="shared" si="4"/>
        <v>日</v>
      </c>
      <c r="U16" s="31" t="str">
        <f t="shared" si="4"/>
        <v>月</v>
      </c>
      <c r="V16" s="31" t="str">
        <f t="shared" si="4"/>
        <v>火</v>
      </c>
      <c r="W16" s="31" t="str">
        <f t="shared" si="4"/>
        <v>水</v>
      </c>
      <c r="X16" s="31" t="str">
        <f t="shared" si="4"/>
        <v>木</v>
      </c>
      <c r="Y16" s="31" t="str">
        <f t="shared" si="4"/>
        <v>金</v>
      </c>
      <c r="Z16" s="31" t="str">
        <f t="shared" si="4"/>
        <v>土</v>
      </c>
      <c r="AA16" s="31" t="str">
        <f t="shared" si="4"/>
        <v>日</v>
      </c>
      <c r="AB16" s="31" t="str">
        <f t="shared" si="4"/>
        <v>月</v>
      </c>
      <c r="AC16" s="31" t="str">
        <f t="shared" si="4"/>
        <v>火</v>
      </c>
      <c r="AD16" s="31" t="str">
        <f t="shared" si="4"/>
        <v>水</v>
      </c>
      <c r="AE16" s="32" t="str">
        <f t="shared" si="4"/>
        <v>木</v>
      </c>
      <c r="AF16" s="33" t="str">
        <f t="shared" si="4"/>
        <v>金</v>
      </c>
      <c r="AG16" s="31" t="str">
        <f t="shared" si="4"/>
        <v>土</v>
      </c>
      <c r="AH16" s="34" t="str">
        <f t="shared" si="4"/>
        <v>日</v>
      </c>
      <c r="AI16" s="28"/>
      <c r="AJ16" s="36" t="s">
        <v>55</v>
      </c>
      <c r="AK16" s="37">
        <f>+COUNTA(D18:AH18)</f>
        <v>0</v>
      </c>
    </row>
    <row r="17" spans="2:37" ht="16.5" customHeight="1" x14ac:dyDescent="0.15">
      <c r="B17" s="51" t="s">
        <v>45</v>
      </c>
      <c r="C17" s="69"/>
      <c r="D17" s="61" t="str">
        <f>IFERROR(VLOOKUP(D15,[1]祝日!$A$2:$D$51,4,0),"")</f>
        <v/>
      </c>
      <c r="E17" s="31" t="str">
        <f>IFERROR(VLOOKUP(E15,[1]祝日!$A$2:$D$51,4,0),"")</f>
        <v/>
      </c>
      <c r="F17" s="31" t="str">
        <f>IFERROR(VLOOKUP(F15,[1]祝日!$A$2:$D$51,4,0),"")</f>
        <v>祝</v>
      </c>
      <c r="G17" s="31" t="str">
        <f>IFERROR(VLOOKUP(G15,[1]祝日!$A$2:$D$51,4,0),"")</f>
        <v>祝</v>
      </c>
      <c r="H17" s="31" t="str">
        <f>IFERROR(VLOOKUP(H15,[1]祝日!$A$2:$D$51,4,0),"")</f>
        <v>祝</v>
      </c>
      <c r="I17" s="31" t="str">
        <f>IFERROR(VLOOKUP(I15,[1]祝日!$A$2:$D$51,4,0),"")</f>
        <v>祝</v>
      </c>
      <c r="J17" s="31" t="str">
        <f>IFERROR(VLOOKUP(J15,[1]祝日!$A$2:$D$51,4,0),"")</f>
        <v/>
      </c>
      <c r="K17" s="31" t="str">
        <f>IFERROR(VLOOKUP(K15,[1]祝日!$A$2:$D$51,4,0),"")</f>
        <v/>
      </c>
      <c r="L17" s="31" t="str">
        <f>IFERROR(VLOOKUP(L15,[1]祝日!$A$2:$D$51,4,0),"")</f>
        <v/>
      </c>
      <c r="M17" s="31" t="str">
        <f>IFERROR(VLOOKUP(M15,[1]祝日!$A$2:$D$51,4,0),"")</f>
        <v/>
      </c>
      <c r="N17" s="31" t="str">
        <f>IFERROR(VLOOKUP(N15,[1]祝日!$A$2:$D$51,4,0),"")</f>
        <v/>
      </c>
      <c r="O17" s="31" t="str">
        <f>IFERROR(VLOOKUP(O15,[1]祝日!$A$2:$D$51,4,0),"")</f>
        <v/>
      </c>
      <c r="P17" s="31" t="str">
        <f>IFERROR(VLOOKUP(P15,[1]祝日!$A$2:$D$51,4,0),"")</f>
        <v/>
      </c>
      <c r="Q17" s="31" t="str">
        <f>IFERROR(VLOOKUP(Q15,[1]祝日!$A$2:$D$51,4,0),"")</f>
        <v/>
      </c>
      <c r="R17" s="31" t="str">
        <f>IFERROR(VLOOKUP(R15,[1]祝日!$A$2:$D$51,4,0),"")</f>
        <v/>
      </c>
      <c r="S17" s="31" t="str">
        <f>IFERROR(VLOOKUP(S15,[1]祝日!$A$2:$D$51,4,0),"")</f>
        <v/>
      </c>
      <c r="T17" s="31" t="str">
        <f>IFERROR(VLOOKUP(T15,[1]祝日!$A$2:$D$51,4,0),"")</f>
        <v/>
      </c>
      <c r="U17" s="31" t="str">
        <f>IFERROR(VLOOKUP(U15,[1]祝日!$A$2:$D$51,4,0),"")</f>
        <v/>
      </c>
      <c r="V17" s="31" t="str">
        <f>IFERROR(VLOOKUP(V15,[1]祝日!$A$2:$D$51,4,0),"")</f>
        <v/>
      </c>
      <c r="W17" s="31" t="str">
        <f>IFERROR(VLOOKUP(W15,[1]祝日!$A$2:$D$51,4,0),"")</f>
        <v/>
      </c>
      <c r="X17" s="31" t="str">
        <f>IFERROR(VLOOKUP(X15,[1]祝日!$A$2:$D$51,4,0),"")</f>
        <v/>
      </c>
      <c r="Y17" s="31" t="str">
        <f>IFERROR(VLOOKUP(Y15,[1]祝日!$A$2:$D$51,4,0),"")</f>
        <v/>
      </c>
      <c r="Z17" s="31" t="str">
        <f>IFERROR(VLOOKUP(Z15,[1]祝日!$A$2:$D$51,4,0),"")</f>
        <v/>
      </c>
      <c r="AA17" s="31" t="str">
        <f>IFERROR(VLOOKUP(AA15,[1]祝日!$A$2:$D$51,4,0),"")</f>
        <v/>
      </c>
      <c r="AB17" s="31" t="str">
        <f>IFERROR(VLOOKUP(AB15,[1]祝日!$A$2:$D$51,4,0),"")</f>
        <v/>
      </c>
      <c r="AC17" s="31" t="str">
        <f>IFERROR(VLOOKUP(AC15,[1]祝日!$A$2:$D$51,4,0),"")</f>
        <v/>
      </c>
      <c r="AD17" s="31" t="str">
        <f>IFERROR(VLOOKUP(AD15,[1]祝日!$A$2:$D$51,4,0),"")</f>
        <v/>
      </c>
      <c r="AE17" s="31" t="str">
        <f>IFERROR(VLOOKUP(AE15,[1]祝日!$A$2:$D$51,4,0),"")</f>
        <v/>
      </c>
      <c r="AF17" s="31" t="str">
        <f>IFERROR(VLOOKUP(AF15,[1]祝日!$A$2:$D$51,4,0),"")</f>
        <v/>
      </c>
      <c r="AG17" s="31" t="str">
        <f>IFERROR(VLOOKUP(AG15,[1]祝日!$A$2:$D$51,4,0),"")</f>
        <v/>
      </c>
      <c r="AH17" s="34" t="str">
        <f>IFERROR(VLOOKUP(AH15,[1]祝日!$A$2:$A$51,3,0),"")</f>
        <v/>
      </c>
      <c r="AI17" s="35"/>
      <c r="AJ17" s="36" t="s">
        <v>52</v>
      </c>
      <c r="AK17" s="38">
        <f>AK15-AK16</f>
        <v>31</v>
      </c>
    </row>
    <row r="18" spans="2:37" ht="16.5" customHeight="1" x14ac:dyDescent="0.15">
      <c r="B18" s="51" t="s">
        <v>18</v>
      </c>
      <c r="C18" s="69"/>
      <c r="D18" s="6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F18" s="33"/>
      <c r="AG18" s="31"/>
      <c r="AH18" s="34"/>
      <c r="AI18" s="35"/>
      <c r="AJ18" s="36" t="s">
        <v>7</v>
      </c>
      <c r="AK18" s="39">
        <f>COUNTIFS(D19:AH19,"休")</f>
        <v>10</v>
      </c>
    </row>
    <row r="19" spans="2:37" ht="16.5" customHeight="1" x14ac:dyDescent="0.15">
      <c r="B19" s="52" t="s">
        <v>1</v>
      </c>
      <c r="C19" s="70"/>
      <c r="D19" s="62"/>
      <c r="E19" s="54" t="s">
        <v>60</v>
      </c>
      <c r="F19" s="54" t="s">
        <v>60</v>
      </c>
      <c r="G19" s="54"/>
      <c r="H19" s="54"/>
      <c r="I19" s="54"/>
      <c r="J19" s="54"/>
      <c r="K19" s="54"/>
      <c r="L19" s="54" t="s">
        <v>60</v>
      </c>
      <c r="M19" s="54" t="s">
        <v>60</v>
      </c>
      <c r="N19" s="54"/>
      <c r="O19" s="54"/>
      <c r="P19" s="54"/>
      <c r="Q19" s="54"/>
      <c r="R19" s="54"/>
      <c r="S19" s="54" t="s">
        <v>60</v>
      </c>
      <c r="T19" s="54" t="s">
        <v>60</v>
      </c>
      <c r="U19" s="54"/>
      <c r="V19" s="54"/>
      <c r="W19" s="54"/>
      <c r="X19" s="54"/>
      <c r="Y19" s="54"/>
      <c r="Z19" s="54" t="s">
        <v>60</v>
      </c>
      <c r="AA19" s="54" t="s">
        <v>60</v>
      </c>
      <c r="AB19" s="54"/>
      <c r="AC19" s="54"/>
      <c r="AD19" s="54"/>
      <c r="AE19" s="55"/>
      <c r="AF19" s="54"/>
      <c r="AG19" s="54" t="s">
        <v>60</v>
      </c>
      <c r="AH19" s="56" t="s">
        <v>60</v>
      </c>
      <c r="AI19" s="35"/>
      <c r="AJ19" s="40" t="s">
        <v>8</v>
      </c>
      <c r="AK19" s="41">
        <f>AK18/AK17</f>
        <v>0.32258064516129031</v>
      </c>
    </row>
    <row r="20" spans="2:37" ht="16.5" customHeight="1" x14ac:dyDescent="0.15">
      <c r="B20" s="13"/>
      <c r="C20" s="13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35"/>
    </row>
    <row r="21" spans="2:37" ht="16.5" customHeight="1" x14ac:dyDescent="0.15">
      <c r="B21" s="50" t="s">
        <v>4</v>
      </c>
      <c r="C21" s="68">
        <f>C15+31</f>
        <v>43984</v>
      </c>
      <c r="D21" s="25">
        <f>+AH15+1</f>
        <v>43983</v>
      </c>
      <c r="E21" s="26">
        <f>+D21+1</f>
        <v>43984</v>
      </c>
      <c r="F21" s="26">
        <f t="shared" ref="F21:S21" si="5">+E21+1</f>
        <v>43985</v>
      </c>
      <c r="G21" s="26">
        <f t="shared" si="5"/>
        <v>43986</v>
      </c>
      <c r="H21" s="26">
        <f t="shared" si="5"/>
        <v>43987</v>
      </c>
      <c r="I21" s="26">
        <f t="shared" si="5"/>
        <v>43988</v>
      </c>
      <c r="J21" s="26">
        <f t="shared" si="5"/>
        <v>43989</v>
      </c>
      <c r="K21" s="26">
        <f t="shared" si="5"/>
        <v>43990</v>
      </c>
      <c r="L21" s="26">
        <f t="shared" si="5"/>
        <v>43991</v>
      </c>
      <c r="M21" s="26">
        <f t="shared" si="5"/>
        <v>43992</v>
      </c>
      <c r="N21" s="26">
        <f t="shared" si="5"/>
        <v>43993</v>
      </c>
      <c r="O21" s="26">
        <f t="shared" si="5"/>
        <v>43994</v>
      </c>
      <c r="P21" s="26">
        <f t="shared" si="5"/>
        <v>43995</v>
      </c>
      <c r="Q21" s="26">
        <f t="shared" si="5"/>
        <v>43996</v>
      </c>
      <c r="R21" s="26">
        <f t="shared" si="5"/>
        <v>43997</v>
      </c>
      <c r="S21" s="26">
        <f t="shared" si="5"/>
        <v>43998</v>
      </c>
      <c r="T21" s="26">
        <f>+S21+1</f>
        <v>43999</v>
      </c>
      <c r="U21" s="26">
        <f t="shared" ref="U21:AG21" si="6">+T21+1</f>
        <v>44000</v>
      </c>
      <c r="V21" s="26">
        <f t="shared" si="6"/>
        <v>44001</v>
      </c>
      <c r="W21" s="26">
        <f t="shared" si="6"/>
        <v>44002</v>
      </c>
      <c r="X21" s="26">
        <f t="shared" si="6"/>
        <v>44003</v>
      </c>
      <c r="Y21" s="26">
        <f t="shared" si="6"/>
        <v>44004</v>
      </c>
      <c r="Z21" s="26">
        <f t="shared" si="6"/>
        <v>44005</v>
      </c>
      <c r="AA21" s="26">
        <f t="shared" si="6"/>
        <v>44006</v>
      </c>
      <c r="AB21" s="26">
        <f t="shared" si="6"/>
        <v>44007</v>
      </c>
      <c r="AC21" s="26">
        <f t="shared" si="6"/>
        <v>44008</v>
      </c>
      <c r="AD21" s="26">
        <f t="shared" si="6"/>
        <v>44009</v>
      </c>
      <c r="AE21" s="59">
        <f t="shared" si="6"/>
        <v>44010</v>
      </c>
      <c r="AF21" s="26">
        <f t="shared" si="6"/>
        <v>44011</v>
      </c>
      <c r="AG21" s="26">
        <f t="shared" si="6"/>
        <v>44012</v>
      </c>
      <c r="AH21" s="27"/>
      <c r="AI21" s="35"/>
      <c r="AJ21" s="29" t="s">
        <v>50</v>
      </c>
      <c r="AK21" s="30">
        <f>+COUNTA(D21:AH21)</f>
        <v>30</v>
      </c>
    </row>
    <row r="22" spans="2:37" ht="16.5" customHeight="1" x14ac:dyDescent="0.15">
      <c r="B22" s="51" t="s">
        <v>5</v>
      </c>
      <c r="C22" s="69"/>
      <c r="D22" s="31" t="str">
        <f t="shared" ref="D22:AG22" si="7">TEXT(WEEKDAY(+D21),"aaa")</f>
        <v>月</v>
      </c>
      <c r="E22" s="31" t="str">
        <f t="shared" si="7"/>
        <v>火</v>
      </c>
      <c r="F22" s="31" t="str">
        <f t="shared" si="7"/>
        <v>水</v>
      </c>
      <c r="G22" s="31" t="str">
        <f t="shared" si="7"/>
        <v>木</v>
      </c>
      <c r="H22" s="31" t="str">
        <f t="shared" si="7"/>
        <v>金</v>
      </c>
      <c r="I22" s="31" t="str">
        <f t="shared" si="7"/>
        <v>土</v>
      </c>
      <c r="J22" s="31" t="str">
        <f t="shared" si="7"/>
        <v>日</v>
      </c>
      <c r="K22" s="31" t="str">
        <f t="shared" si="7"/>
        <v>月</v>
      </c>
      <c r="L22" s="31" t="str">
        <f t="shared" si="7"/>
        <v>火</v>
      </c>
      <c r="M22" s="31" t="str">
        <f t="shared" si="7"/>
        <v>水</v>
      </c>
      <c r="N22" s="31" t="str">
        <f t="shared" si="7"/>
        <v>木</v>
      </c>
      <c r="O22" s="31" t="str">
        <f t="shared" si="7"/>
        <v>金</v>
      </c>
      <c r="P22" s="31" t="str">
        <f t="shared" si="7"/>
        <v>土</v>
      </c>
      <c r="Q22" s="31" t="str">
        <f t="shared" si="7"/>
        <v>日</v>
      </c>
      <c r="R22" s="31" t="str">
        <f t="shared" si="7"/>
        <v>月</v>
      </c>
      <c r="S22" s="31" t="str">
        <f t="shared" si="7"/>
        <v>火</v>
      </c>
      <c r="T22" s="31" t="str">
        <f t="shared" si="7"/>
        <v>水</v>
      </c>
      <c r="U22" s="31" t="str">
        <f t="shared" si="7"/>
        <v>木</v>
      </c>
      <c r="V22" s="31" t="str">
        <f t="shared" si="7"/>
        <v>金</v>
      </c>
      <c r="W22" s="31" t="str">
        <f t="shared" si="7"/>
        <v>土</v>
      </c>
      <c r="X22" s="31" t="str">
        <f t="shared" si="7"/>
        <v>日</v>
      </c>
      <c r="Y22" s="31" t="str">
        <f t="shared" si="7"/>
        <v>月</v>
      </c>
      <c r="Z22" s="31" t="str">
        <f t="shared" si="7"/>
        <v>火</v>
      </c>
      <c r="AA22" s="31" t="str">
        <f t="shared" si="7"/>
        <v>水</v>
      </c>
      <c r="AB22" s="31" t="str">
        <f t="shared" si="7"/>
        <v>木</v>
      </c>
      <c r="AC22" s="31" t="str">
        <f t="shared" si="7"/>
        <v>金</v>
      </c>
      <c r="AD22" s="31" t="str">
        <f t="shared" si="7"/>
        <v>土</v>
      </c>
      <c r="AE22" s="32" t="str">
        <f t="shared" si="7"/>
        <v>日</v>
      </c>
      <c r="AF22" s="33" t="str">
        <f t="shared" si="7"/>
        <v>月</v>
      </c>
      <c r="AG22" s="31" t="str">
        <f t="shared" si="7"/>
        <v>火</v>
      </c>
      <c r="AH22" s="34"/>
      <c r="AJ22" s="36" t="s">
        <v>55</v>
      </c>
      <c r="AK22" s="37">
        <f>+COUNTA(D24:AH24)</f>
        <v>0</v>
      </c>
    </row>
    <row r="23" spans="2:37" ht="16.5" customHeight="1" x14ac:dyDescent="0.15">
      <c r="B23" s="51" t="s">
        <v>45</v>
      </c>
      <c r="C23" s="69"/>
      <c r="D23" s="31" t="str">
        <f>IFERROR(VLOOKUP(D21,[1]祝日!$A$2:$D$51,4,0),"")</f>
        <v/>
      </c>
      <c r="E23" s="31" t="str">
        <f>IFERROR(VLOOKUP(E21,[1]祝日!$A$2:$D$51,4,0),"")</f>
        <v/>
      </c>
      <c r="F23" s="31" t="str">
        <f>IFERROR(VLOOKUP(F21,[1]祝日!$A$2:$D$51,4,0),"")</f>
        <v/>
      </c>
      <c r="G23" s="31" t="str">
        <f>IFERROR(VLOOKUP(G21,[1]祝日!$A$2:$D$51,4,0),"")</f>
        <v/>
      </c>
      <c r="H23" s="31" t="str">
        <f>IFERROR(VLOOKUP(H21,[1]祝日!$A$2:$D$51,4,0),"")</f>
        <v/>
      </c>
      <c r="I23" s="31" t="str">
        <f>IFERROR(VLOOKUP(I21,[1]祝日!$A$2:$D$51,4,0),"")</f>
        <v/>
      </c>
      <c r="J23" s="31" t="str">
        <f>IFERROR(VLOOKUP(J21,[1]祝日!$A$2:$D$51,4,0),"")</f>
        <v/>
      </c>
      <c r="K23" s="31" t="str">
        <f>IFERROR(VLOOKUP(K21,[1]祝日!$A$2:$D$51,4,0),"")</f>
        <v/>
      </c>
      <c r="L23" s="31" t="str">
        <f>IFERROR(VLOOKUP(L21,[1]祝日!$A$2:$D$51,4,0),"")</f>
        <v/>
      </c>
      <c r="M23" s="31" t="str">
        <f>IFERROR(VLOOKUP(M21,[1]祝日!$A$2:$D$51,4,0),"")</f>
        <v/>
      </c>
      <c r="N23" s="31" t="str">
        <f>IFERROR(VLOOKUP(N21,[1]祝日!$A$2:$D$51,4,0),"")</f>
        <v/>
      </c>
      <c r="O23" s="31" t="str">
        <f>IFERROR(VLOOKUP(O21,[1]祝日!$A$2:$D$51,4,0),"")</f>
        <v/>
      </c>
      <c r="P23" s="31" t="str">
        <f>IFERROR(VLOOKUP(P21,[1]祝日!$A$2:$D$51,4,0),"")</f>
        <v/>
      </c>
      <c r="Q23" s="31" t="str">
        <f>IFERROR(VLOOKUP(Q21,[1]祝日!$A$2:$D$51,4,0),"")</f>
        <v/>
      </c>
      <c r="R23" s="31" t="str">
        <f>IFERROR(VLOOKUP(R21,[1]祝日!$A$2:$D$51,4,0),"")</f>
        <v/>
      </c>
      <c r="S23" s="31" t="str">
        <f>IFERROR(VLOOKUP(S21,[1]祝日!$A$2:$D$51,4,0),"")</f>
        <v/>
      </c>
      <c r="T23" s="31" t="str">
        <f>IFERROR(VLOOKUP(T21,[1]祝日!$A$2:$D$51,4,0),"")</f>
        <v/>
      </c>
      <c r="U23" s="31" t="str">
        <f>IFERROR(VLOOKUP(U21,[1]祝日!$A$2:$D$51,4,0),"")</f>
        <v/>
      </c>
      <c r="V23" s="31" t="str">
        <f>IFERROR(VLOOKUP(V21,[1]祝日!$A$2:$D$51,4,0),"")</f>
        <v/>
      </c>
      <c r="W23" s="31" t="str">
        <f>IFERROR(VLOOKUP(W21,[1]祝日!$A$2:$D$51,4,0),"")</f>
        <v/>
      </c>
      <c r="X23" s="31" t="str">
        <f>IFERROR(VLOOKUP(X21,[1]祝日!$A$2:$D$51,4,0),"")</f>
        <v/>
      </c>
      <c r="Y23" s="31" t="str">
        <f>IFERROR(VLOOKUP(Y21,[1]祝日!$A$2:$D$51,4,0),"")</f>
        <v/>
      </c>
      <c r="Z23" s="31" t="str">
        <f>IFERROR(VLOOKUP(Z21,[1]祝日!$A$2:$D$51,4,0),"")</f>
        <v/>
      </c>
      <c r="AA23" s="31" t="str">
        <f>IFERROR(VLOOKUP(AA21,[1]祝日!$A$2:$D$51,4,0),"")</f>
        <v/>
      </c>
      <c r="AB23" s="31" t="str">
        <f>IFERROR(VLOOKUP(AB21,[1]祝日!$A$2:$D$51,4,0),"")</f>
        <v/>
      </c>
      <c r="AC23" s="31" t="str">
        <f>IFERROR(VLOOKUP(AC21,[1]祝日!$A$2:$D$51,4,0),"")</f>
        <v/>
      </c>
      <c r="AD23" s="31" t="str">
        <f>IFERROR(VLOOKUP(AD21,[1]祝日!$A$2:$D$51,4,0),"")</f>
        <v/>
      </c>
      <c r="AE23" s="31" t="str">
        <f>IFERROR(VLOOKUP(AE21,[1]祝日!$A$2:$D$51,4,0),"")</f>
        <v/>
      </c>
      <c r="AF23" s="31" t="str">
        <f>IFERROR(VLOOKUP(AF21,[1]祝日!$A$2:$D$51,4,0),"")</f>
        <v/>
      </c>
      <c r="AG23" s="31" t="str">
        <f>IFERROR(VLOOKUP(AG21,[1]祝日!$A$2:$D$51,4,0),"")</f>
        <v/>
      </c>
      <c r="AH23" s="34" t="str">
        <f>IFERROR(VLOOKUP(AH21,[1]祝日!$A$2:$A$51,3,0),"")</f>
        <v/>
      </c>
      <c r="AI23" s="28"/>
      <c r="AJ23" s="36" t="s">
        <v>52</v>
      </c>
      <c r="AK23" s="38">
        <f>AK21-AK22</f>
        <v>30</v>
      </c>
    </row>
    <row r="24" spans="2:37" ht="16.5" customHeight="1" x14ac:dyDescent="0.15">
      <c r="B24" s="51" t="s">
        <v>18</v>
      </c>
      <c r="C24" s="6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3"/>
      <c r="AG24" s="31"/>
      <c r="AH24" s="34"/>
      <c r="AI24" s="35"/>
      <c r="AJ24" s="36" t="s">
        <v>7</v>
      </c>
      <c r="AK24" s="39">
        <f>COUNTIFS(D25:AH25,"休")</f>
        <v>8</v>
      </c>
    </row>
    <row r="25" spans="2:37" ht="16.5" customHeight="1" x14ac:dyDescent="0.15">
      <c r="B25" s="52" t="s">
        <v>1</v>
      </c>
      <c r="C25" s="70"/>
      <c r="D25" s="53"/>
      <c r="E25" s="54"/>
      <c r="F25" s="54"/>
      <c r="G25" s="54"/>
      <c r="H25" s="54"/>
      <c r="I25" s="54" t="s">
        <v>60</v>
      </c>
      <c r="J25" s="54" t="s">
        <v>60</v>
      </c>
      <c r="K25" s="54"/>
      <c r="L25" s="54"/>
      <c r="M25" s="54"/>
      <c r="N25" s="54"/>
      <c r="O25" s="54"/>
      <c r="P25" s="54" t="s">
        <v>60</v>
      </c>
      <c r="Q25" s="54" t="s">
        <v>60</v>
      </c>
      <c r="R25" s="54"/>
      <c r="S25" s="54"/>
      <c r="T25" s="54"/>
      <c r="U25" s="54"/>
      <c r="V25" s="54"/>
      <c r="W25" s="54" t="s">
        <v>60</v>
      </c>
      <c r="X25" s="54" t="s">
        <v>60</v>
      </c>
      <c r="Y25" s="54"/>
      <c r="Z25" s="54"/>
      <c r="AA25" s="54"/>
      <c r="AB25" s="54"/>
      <c r="AC25" s="54"/>
      <c r="AD25" s="54" t="s">
        <v>60</v>
      </c>
      <c r="AE25" s="54" t="s">
        <v>60</v>
      </c>
      <c r="AF25" s="54"/>
      <c r="AG25" s="54"/>
      <c r="AH25" s="56"/>
      <c r="AI25" s="35"/>
      <c r="AJ25" s="40" t="s">
        <v>8</v>
      </c>
      <c r="AK25" s="41">
        <f>AK24/AK23</f>
        <v>0.26666666666666666</v>
      </c>
    </row>
    <row r="26" spans="2:37" ht="16.5" customHeight="1" x14ac:dyDescent="0.15">
      <c r="B26" s="13"/>
      <c r="C26" s="1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35"/>
    </row>
    <row r="27" spans="2:37" ht="16.5" customHeight="1" x14ac:dyDescent="0.15">
      <c r="B27" s="50" t="s">
        <v>4</v>
      </c>
      <c r="C27" s="68">
        <f>C21+31</f>
        <v>44015</v>
      </c>
      <c r="D27" s="25">
        <f>+AG21+1</f>
        <v>44013</v>
      </c>
      <c r="E27" s="26">
        <f>+D27+1</f>
        <v>44014</v>
      </c>
      <c r="F27" s="26">
        <f t="shared" ref="F27:S27" si="8">+E27+1</f>
        <v>44015</v>
      </c>
      <c r="G27" s="26">
        <f t="shared" si="8"/>
        <v>44016</v>
      </c>
      <c r="H27" s="26">
        <f t="shared" si="8"/>
        <v>44017</v>
      </c>
      <c r="I27" s="26">
        <f t="shared" si="8"/>
        <v>44018</v>
      </c>
      <c r="J27" s="26">
        <f t="shared" si="8"/>
        <v>44019</v>
      </c>
      <c r="K27" s="26">
        <f t="shared" si="8"/>
        <v>44020</v>
      </c>
      <c r="L27" s="26">
        <f t="shared" si="8"/>
        <v>44021</v>
      </c>
      <c r="M27" s="26">
        <f t="shared" si="8"/>
        <v>44022</v>
      </c>
      <c r="N27" s="26">
        <f t="shared" si="8"/>
        <v>44023</v>
      </c>
      <c r="O27" s="26">
        <f t="shared" si="8"/>
        <v>44024</v>
      </c>
      <c r="P27" s="26">
        <f t="shared" si="8"/>
        <v>44025</v>
      </c>
      <c r="Q27" s="26">
        <f t="shared" si="8"/>
        <v>44026</v>
      </c>
      <c r="R27" s="26">
        <f t="shared" si="8"/>
        <v>44027</v>
      </c>
      <c r="S27" s="26">
        <f t="shared" si="8"/>
        <v>44028</v>
      </c>
      <c r="T27" s="26">
        <f>+S27+1</f>
        <v>44029</v>
      </c>
      <c r="U27" s="26">
        <f t="shared" ref="U27:AH27" si="9">+T27+1</f>
        <v>44030</v>
      </c>
      <c r="V27" s="26">
        <f t="shared" si="9"/>
        <v>44031</v>
      </c>
      <c r="W27" s="26">
        <f t="shared" si="9"/>
        <v>44032</v>
      </c>
      <c r="X27" s="26">
        <f t="shared" si="9"/>
        <v>44033</v>
      </c>
      <c r="Y27" s="26">
        <f t="shared" si="9"/>
        <v>44034</v>
      </c>
      <c r="Z27" s="26">
        <f t="shared" si="9"/>
        <v>44035</v>
      </c>
      <c r="AA27" s="26">
        <f t="shared" si="9"/>
        <v>44036</v>
      </c>
      <c r="AB27" s="26">
        <f t="shared" si="9"/>
        <v>44037</v>
      </c>
      <c r="AC27" s="26">
        <f t="shared" si="9"/>
        <v>44038</v>
      </c>
      <c r="AD27" s="26">
        <f t="shared" si="9"/>
        <v>44039</v>
      </c>
      <c r="AE27" s="59">
        <f t="shared" si="9"/>
        <v>44040</v>
      </c>
      <c r="AF27" s="26">
        <f t="shared" si="9"/>
        <v>44041</v>
      </c>
      <c r="AG27" s="26">
        <f t="shared" si="9"/>
        <v>44042</v>
      </c>
      <c r="AH27" s="60">
        <f t="shared" si="9"/>
        <v>44043</v>
      </c>
      <c r="AI27" s="35"/>
      <c r="AJ27" s="29" t="s">
        <v>50</v>
      </c>
      <c r="AK27" s="30">
        <f>+COUNTA(D27:AH27)</f>
        <v>31</v>
      </c>
    </row>
    <row r="28" spans="2:37" ht="16.5" customHeight="1" x14ac:dyDescent="0.15">
      <c r="B28" s="51" t="s">
        <v>5</v>
      </c>
      <c r="C28" s="69"/>
      <c r="D28" s="31" t="str">
        <f t="shared" ref="D28:AH28" si="10">TEXT(WEEKDAY(+D27),"aaa")</f>
        <v>水</v>
      </c>
      <c r="E28" s="31" t="str">
        <f t="shared" si="10"/>
        <v>木</v>
      </c>
      <c r="F28" s="31" t="str">
        <f t="shared" si="10"/>
        <v>金</v>
      </c>
      <c r="G28" s="31" t="str">
        <f t="shared" si="10"/>
        <v>土</v>
      </c>
      <c r="H28" s="31" t="str">
        <f t="shared" si="10"/>
        <v>日</v>
      </c>
      <c r="I28" s="31" t="str">
        <f t="shared" si="10"/>
        <v>月</v>
      </c>
      <c r="J28" s="31" t="str">
        <f t="shared" si="10"/>
        <v>火</v>
      </c>
      <c r="K28" s="31" t="str">
        <f t="shared" si="10"/>
        <v>水</v>
      </c>
      <c r="L28" s="31" t="str">
        <f t="shared" si="10"/>
        <v>木</v>
      </c>
      <c r="M28" s="31" t="str">
        <f t="shared" si="10"/>
        <v>金</v>
      </c>
      <c r="N28" s="31" t="str">
        <f t="shared" si="10"/>
        <v>土</v>
      </c>
      <c r="O28" s="31" t="str">
        <f t="shared" si="10"/>
        <v>日</v>
      </c>
      <c r="P28" s="31" t="str">
        <f t="shared" si="10"/>
        <v>月</v>
      </c>
      <c r="Q28" s="31" t="str">
        <f t="shared" si="10"/>
        <v>火</v>
      </c>
      <c r="R28" s="31" t="str">
        <f t="shared" si="10"/>
        <v>水</v>
      </c>
      <c r="S28" s="31" t="str">
        <f t="shared" si="10"/>
        <v>木</v>
      </c>
      <c r="T28" s="31" t="str">
        <f t="shared" si="10"/>
        <v>金</v>
      </c>
      <c r="U28" s="31" t="str">
        <f t="shared" si="10"/>
        <v>土</v>
      </c>
      <c r="V28" s="31" t="str">
        <f t="shared" si="10"/>
        <v>日</v>
      </c>
      <c r="W28" s="31" t="str">
        <f t="shared" si="10"/>
        <v>月</v>
      </c>
      <c r="X28" s="31" t="str">
        <f t="shared" si="10"/>
        <v>火</v>
      </c>
      <c r="Y28" s="31" t="str">
        <f t="shared" si="10"/>
        <v>水</v>
      </c>
      <c r="Z28" s="31" t="str">
        <f t="shared" si="10"/>
        <v>木</v>
      </c>
      <c r="AA28" s="31" t="str">
        <f t="shared" si="10"/>
        <v>金</v>
      </c>
      <c r="AB28" s="31" t="str">
        <f t="shared" si="10"/>
        <v>土</v>
      </c>
      <c r="AC28" s="31" t="str">
        <f t="shared" si="10"/>
        <v>日</v>
      </c>
      <c r="AD28" s="31" t="str">
        <f t="shared" si="10"/>
        <v>月</v>
      </c>
      <c r="AE28" s="32" t="str">
        <f t="shared" si="10"/>
        <v>火</v>
      </c>
      <c r="AF28" s="33" t="str">
        <f t="shared" si="10"/>
        <v>水</v>
      </c>
      <c r="AG28" s="31" t="str">
        <f t="shared" si="10"/>
        <v>木</v>
      </c>
      <c r="AH28" s="34" t="str">
        <f t="shared" si="10"/>
        <v>金</v>
      </c>
      <c r="AI28" s="35"/>
      <c r="AJ28" s="36" t="s">
        <v>55</v>
      </c>
      <c r="AK28" s="37">
        <f>+COUNTA(D30:AH30)</f>
        <v>0</v>
      </c>
    </row>
    <row r="29" spans="2:37" ht="16.5" customHeight="1" x14ac:dyDescent="0.15">
      <c r="B29" s="51" t="s">
        <v>45</v>
      </c>
      <c r="C29" s="69"/>
      <c r="D29" s="31" t="str">
        <f>IFERROR(VLOOKUP(D27,[1]祝日!$A$2:$D$51,4,0),"")</f>
        <v/>
      </c>
      <c r="E29" s="31" t="str">
        <f>IFERROR(VLOOKUP(E27,[1]祝日!$A$2:$D$51,4,0),"")</f>
        <v/>
      </c>
      <c r="F29" s="31" t="str">
        <f>IFERROR(VLOOKUP(F27,[1]祝日!$A$2:$D$51,4,0),"")</f>
        <v/>
      </c>
      <c r="G29" s="31" t="str">
        <f>IFERROR(VLOOKUP(G27,[1]祝日!$A$2:$D$51,4,0),"")</f>
        <v/>
      </c>
      <c r="H29" s="31" t="str">
        <f>IFERROR(VLOOKUP(H27,[1]祝日!$A$2:$D$51,4,0),"")</f>
        <v/>
      </c>
      <c r="I29" s="31" t="str">
        <f>IFERROR(VLOOKUP(I27,[1]祝日!$A$2:$D$51,4,0),"")</f>
        <v/>
      </c>
      <c r="J29" s="31" t="str">
        <f>IFERROR(VLOOKUP(J27,[1]祝日!$A$2:$D$51,4,0),"")</f>
        <v/>
      </c>
      <c r="K29" s="31" t="str">
        <f>IFERROR(VLOOKUP(K27,[1]祝日!$A$2:$D$51,4,0),"")</f>
        <v/>
      </c>
      <c r="L29" s="31" t="str">
        <f>IFERROR(VLOOKUP(L27,[1]祝日!$A$2:$D$51,4,0),"")</f>
        <v/>
      </c>
      <c r="M29" s="31" t="str">
        <f>IFERROR(VLOOKUP(M27,[1]祝日!$A$2:$D$51,4,0),"")</f>
        <v/>
      </c>
      <c r="N29" s="31" t="str">
        <f>IFERROR(VLOOKUP(N27,[1]祝日!$A$2:$D$51,4,0),"")</f>
        <v/>
      </c>
      <c r="O29" s="31" t="str">
        <f>IFERROR(VLOOKUP(O27,[1]祝日!$A$2:$D$51,4,0),"")</f>
        <v/>
      </c>
      <c r="P29" s="31" t="str">
        <f>IFERROR(VLOOKUP(P27,[1]祝日!$A$2:$D$51,4,0),"")</f>
        <v/>
      </c>
      <c r="Q29" s="31" t="str">
        <f>IFERROR(VLOOKUP(Q27,[1]祝日!$A$2:$D$51,4,0),"")</f>
        <v/>
      </c>
      <c r="R29" s="31" t="str">
        <f>IFERROR(VLOOKUP(R27,[1]祝日!$A$2:$D$51,4,0),"")</f>
        <v/>
      </c>
      <c r="S29" s="31" t="str">
        <f>IFERROR(VLOOKUP(S27,[1]祝日!$A$2:$D$51,4,0),"")</f>
        <v/>
      </c>
      <c r="T29" s="31" t="str">
        <f>IFERROR(VLOOKUP(T27,[1]祝日!$A$2:$D$51,4,0),"")</f>
        <v/>
      </c>
      <c r="U29" s="31" t="str">
        <f>IFERROR(VLOOKUP(U27,[1]祝日!$A$2:$D$51,4,0),"")</f>
        <v/>
      </c>
      <c r="V29" s="31" t="str">
        <f>IFERROR(VLOOKUP(V27,[1]祝日!$A$2:$D$51,4,0),"")</f>
        <v/>
      </c>
      <c r="W29" s="31" t="str">
        <f>IFERROR(VLOOKUP(W27,[1]祝日!$A$2:$D$51,4,0),"")</f>
        <v/>
      </c>
      <c r="X29" s="31" t="str">
        <f>IFERROR(VLOOKUP(X27,[1]祝日!$A$2:$D$51,4,0),"")</f>
        <v/>
      </c>
      <c r="Y29" s="31" t="str">
        <f>IFERROR(VLOOKUP(Y27,[1]祝日!$A$2:$D$51,4,0),"")</f>
        <v/>
      </c>
      <c r="Z29" s="31" t="str">
        <f>IFERROR(VLOOKUP(Z27,[1]祝日!$A$2:$D$51,4,0),"")</f>
        <v>祝</v>
      </c>
      <c r="AA29" s="31" t="str">
        <f>IFERROR(VLOOKUP(AA27,[1]祝日!$A$2:$D$51,4,0),"")</f>
        <v>祝</v>
      </c>
      <c r="AB29" s="31" t="str">
        <f>IFERROR(VLOOKUP(AB27,[1]祝日!$A$2:$D$51,4,0),"")</f>
        <v/>
      </c>
      <c r="AC29" s="31" t="str">
        <f>IFERROR(VLOOKUP(AC27,[1]祝日!$A$2:$D$51,4,0),"")</f>
        <v/>
      </c>
      <c r="AD29" s="31" t="str">
        <f>IFERROR(VLOOKUP(AD27,[1]祝日!$A$2:$D$51,4,0),"")</f>
        <v/>
      </c>
      <c r="AE29" s="31" t="str">
        <f>IFERROR(VLOOKUP(AE27,[1]祝日!$A$2:$D$51,4,0),"")</f>
        <v/>
      </c>
      <c r="AF29" s="31" t="str">
        <f>IFERROR(VLOOKUP(AF27,[1]祝日!$A$2:$D$51,4,0),"")</f>
        <v/>
      </c>
      <c r="AG29" s="31" t="str">
        <f>IFERROR(VLOOKUP(AG27,[1]祝日!$A$2:$D$51,4,0),"")</f>
        <v/>
      </c>
      <c r="AH29" s="34" t="str">
        <f>IFERROR(VLOOKUP(AH27,[1]祝日!$A$2:$A$51,3,0),"")</f>
        <v/>
      </c>
      <c r="AJ29" s="36" t="s">
        <v>52</v>
      </c>
      <c r="AK29" s="38">
        <f>AK27-AK28</f>
        <v>31</v>
      </c>
    </row>
    <row r="30" spans="2:37" ht="16.5" customHeight="1" x14ac:dyDescent="0.15">
      <c r="B30" s="51" t="s">
        <v>18</v>
      </c>
      <c r="C30" s="6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3"/>
      <c r="AG30" s="31"/>
      <c r="AH30" s="34"/>
      <c r="AI30" s="28"/>
      <c r="AJ30" s="36" t="s">
        <v>7</v>
      </c>
      <c r="AK30" s="39">
        <f>COUNTIFS(D31:AH31,"休")</f>
        <v>9</v>
      </c>
    </row>
    <row r="31" spans="2:37" ht="16.5" customHeight="1" x14ac:dyDescent="0.15">
      <c r="B31" s="52" t="s">
        <v>1</v>
      </c>
      <c r="C31" s="70"/>
      <c r="D31" s="53"/>
      <c r="E31" s="54"/>
      <c r="F31" s="54"/>
      <c r="G31" s="54" t="s">
        <v>60</v>
      </c>
      <c r="H31" s="54" t="s">
        <v>60</v>
      </c>
      <c r="I31" s="54"/>
      <c r="J31" s="54"/>
      <c r="K31" s="54"/>
      <c r="L31" s="54"/>
      <c r="M31" s="54"/>
      <c r="N31" s="54" t="s">
        <v>60</v>
      </c>
      <c r="O31" s="54" t="s">
        <v>60</v>
      </c>
      <c r="P31" s="54"/>
      <c r="Q31" s="54"/>
      <c r="R31" s="54"/>
      <c r="S31" s="54"/>
      <c r="T31" s="54"/>
      <c r="U31" s="54" t="s">
        <v>60</v>
      </c>
      <c r="V31" s="54" t="s">
        <v>60</v>
      </c>
      <c r="W31" s="54"/>
      <c r="X31" s="54"/>
      <c r="Y31" s="54"/>
      <c r="Z31" s="54"/>
      <c r="AA31" s="54"/>
      <c r="AB31" s="54" t="s">
        <v>60</v>
      </c>
      <c r="AC31" s="54" t="s">
        <v>60</v>
      </c>
      <c r="AD31" s="54"/>
      <c r="AE31" s="55"/>
      <c r="AF31" s="54" t="s">
        <v>60</v>
      </c>
      <c r="AG31" s="54"/>
      <c r="AH31" s="56"/>
      <c r="AI31" s="35"/>
      <c r="AJ31" s="40" t="s">
        <v>8</v>
      </c>
      <c r="AK31" s="41">
        <f>AK30/AK29</f>
        <v>0.29032258064516131</v>
      </c>
    </row>
    <row r="32" spans="2:37" ht="16.5" customHeight="1" x14ac:dyDescent="0.15">
      <c r="B32" s="13"/>
      <c r="C32" s="13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35"/>
    </row>
    <row r="33" spans="2:37" ht="16.5" customHeight="1" x14ac:dyDescent="0.15">
      <c r="B33" s="50" t="s">
        <v>4</v>
      </c>
      <c r="C33" s="68">
        <f>C27+31</f>
        <v>44046</v>
      </c>
      <c r="D33" s="25">
        <f>+AH27+1</f>
        <v>44044</v>
      </c>
      <c r="E33" s="26">
        <f>+D33+1</f>
        <v>44045</v>
      </c>
      <c r="F33" s="26">
        <f t="shared" ref="F33:S33" si="11">+E33+1</f>
        <v>44046</v>
      </c>
      <c r="G33" s="26">
        <f t="shared" si="11"/>
        <v>44047</v>
      </c>
      <c r="H33" s="26">
        <f t="shared" si="11"/>
        <v>44048</v>
      </c>
      <c r="I33" s="26">
        <f t="shared" si="11"/>
        <v>44049</v>
      </c>
      <c r="J33" s="26">
        <f t="shared" si="11"/>
        <v>44050</v>
      </c>
      <c r="K33" s="26">
        <f t="shared" si="11"/>
        <v>44051</v>
      </c>
      <c r="L33" s="26">
        <f t="shared" si="11"/>
        <v>44052</v>
      </c>
      <c r="M33" s="26">
        <f t="shared" si="11"/>
        <v>44053</v>
      </c>
      <c r="N33" s="26">
        <f t="shared" si="11"/>
        <v>44054</v>
      </c>
      <c r="O33" s="26">
        <f t="shared" si="11"/>
        <v>44055</v>
      </c>
      <c r="P33" s="26">
        <f t="shared" si="11"/>
        <v>44056</v>
      </c>
      <c r="Q33" s="26">
        <f t="shared" si="11"/>
        <v>44057</v>
      </c>
      <c r="R33" s="26">
        <f t="shared" si="11"/>
        <v>44058</v>
      </c>
      <c r="S33" s="26">
        <f t="shared" si="11"/>
        <v>44059</v>
      </c>
      <c r="T33" s="26">
        <f>+S33+1</f>
        <v>44060</v>
      </c>
      <c r="U33" s="26">
        <f t="shared" ref="U33:AH33" si="12">+T33+1</f>
        <v>44061</v>
      </c>
      <c r="V33" s="26">
        <f t="shared" si="12"/>
        <v>44062</v>
      </c>
      <c r="W33" s="26">
        <f t="shared" si="12"/>
        <v>44063</v>
      </c>
      <c r="X33" s="26">
        <f t="shared" si="12"/>
        <v>44064</v>
      </c>
      <c r="Y33" s="26">
        <f t="shared" si="12"/>
        <v>44065</v>
      </c>
      <c r="Z33" s="26">
        <f t="shared" si="12"/>
        <v>44066</v>
      </c>
      <c r="AA33" s="26">
        <f t="shared" si="12"/>
        <v>44067</v>
      </c>
      <c r="AB33" s="26">
        <f t="shared" si="12"/>
        <v>44068</v>
      </c>
      <c r="AC33" s="26">
        <f t="shared" si="12"/>
        <v>44069</v>
      </c>
      <c r="AD33" s="26">
        <f t="shared" si="12"/>
        <v>44070</v>
      </c>
      <c r="AE33" s="59">
        <f t="shared" si="12"/>
        <v>44071</v>
      </c>
      <c r="AF33" s="26">
        <f t="shared" si="12"/>
        <v>44072</v>
      </c>
      <c r="AG33" s="26">
        <f t="shared" si="12"/>
        <v>44073</v>
      </c>
      <c r="AH33" s="60">
        <f t="shared" si="12"/>
        <v>44074</v>
      </c>
      <c r="AI33" s="35"/>
      <c r="AJ33" s="29" t="s">
        <v>50</v>
      </c>
      <c r="AK33" s="30">
        <f>+COUNTA(D33:AH33)</f>
        <v>31</v>
      </c>
    </row>
    <row r="34" spans="2:37" ht="16.5" customHeight="1" x14ac:dyDescent="0.15">
      <c r="B34" s="51" t="s">
        <v>5</v>
      </c>
      <c r="C34" s="69"/>
      <c r="D34" s="31" t="str">
        <f t="shared" ref="D34:AH34" si="13">TEXT(WEEKDAY(+D33),"aaa")</f>
        <v>土</v>
      </c>
      <c r="E34" s="31" t="str">
        <f t="shared" si="13"/>
        <v>日</v>
      </c>
      <c r="F34" s="31" t="str">
        <f t="shared" si="13"/>
        <v>月</v>
      </c>
      <c r="G34" s="31" t="str">
        <f t="shared" si="13"/>
        <v>火</v>
      </c>
      <c r="H34" s="31" t="str">
        <f t="shared" si="13"/>
        <v>水</v>
      </c>
      <c r="I34" s="31" t="str">
        <f t="shared" si="13"/>
        <v>木</v>
      </c>
      <c r="J34" s="31" t="str">
        <f t="shared" si="13"/>
        <v>金</v>
      </c>
      <c r="K34" s="31" t="str">
        <f t="shared" si="13"/>
        <v>土</v>
      </c>
      <c r="L34" s="31" t="str">
        <f t="shared" si="13"/>
        <v>日</v>
      </c>
      <c r="M34" s="31" t="str">
        <f t="shared" si="13"/>
        <v>月</v>
      </c>
      <c r="N34" s="31" t="str">
        <f t="shared" si="13"/>
        <v>火</v>
      </c>
      <c r="O34" s="31" t="str">
        <f t="shared" si="13"/>
        <v>水</v>
      </c>
      <c r="P34" s="31" t="str">
        <f t="shared" si="13"/>
        <v>木</v>
      </c>
      <c r="Q34" s="31" t="str">
        <f t="shared" si="13"/>
        <v>金</v>
      </c>
      <c r="R34" s="31" t="str">
        <f t="shared" si="13"/>
        <v>土</v>
      </c>
      <c r="S34" s="31" t="str">
        <f t="shared" si="13"/>
        <v>日</v>
      </c>
      <c r="T34" s="31" t="str">
        <f t="shared" si="13"/>
        <v>月</v>
      </c>
      <c r="U34" s="31" t="str">
        <f t="shared" si="13"/>
        <v>火</v>
      </c>
      <c r="V34" s="31" t="str">
        <f t="shared" si="13"/>
        <v>水</v>
      </c>
      <c r="W34" s="31" t="str">
        <f t="shared" si="13"/>
        <v>木</v>
      </c>
      <c r="X34" s="31" t="str">
        <f t="shared" si="13"/>
        <v>金</v>
      </c>
      <c r="Y34" s="31" t="str">
        <f t="shared" si="13"/>
        <v>土</v>
      </c>
      <c r="Z34" s="31" t="str">
        <f t="shared" si="13"/>
        <v>日</v>
      </c>
      <c r="AA34" s="31" t="str">
        <f t="shared" si="13"/>
        <v>月</v>
      </c>
      <c r="AB34" s="31" t="str">
        <f t="shared" si="13"/>
        <v>火</v>
      </c>
      <c r="AC34" s="31" t="str">
        <f t="shared" si="13"/>
        <v>水</v>
      </c>
      <c r="AD34" s="31" t="str">
        <f t="shared" si="13"/>
        <v>木</v>
      </c>
      <c r="AE34" s="32" t="str">
        <f t="shared" si="13"/>
        <v>金</v>
      </c>
      <c r="AF34" s="33" t="str">
        <f t="shared" si="13"/>
        <v>土</v>
      </c>
      <c r="AG34" s="31" t="str">
        <f t="shared" si="13"/>
        <v>日</v>
      </c>
      <c r="AH34" s="34" t="str">
        <f t="shared" si="13"/>
        <v>月</v>
      </c>
      <c r="AI34" s="35"/>
      <c r="AJ34" s="36" t="s">
        <v>55</v>
      </c>
      <c r="AK34" s="37">
        <f>+COUNTA(D36:AH36)</f>
        <v>3</v>
      </c>
    </row>
    <row r="35" spans="2:37" ht="16.5" customHeight="1" x14ac:dyDescent="0.15">
      <c r="B35" s="51" t="s">
        <v>45</v>
      </c>
      <c r="C35" s="69"/>
      <c r="D35" s="31" t="str">
        <f>IFERROR(VLOOKUP(D33,[1]祝日!$A$2:$D$51,4,0),"")</f>
        <v/>
      </c>
      <c r="E35" s="31" t="str">
        <f>IFERROR(VLOOKUP(E33,[1]祝日!$A$2:$D$51,4,0),"")</f>
        <v/>
      </c>
      <c r="F35" s="31" t="str">
        <f>IFERROR(VLOOKUP(F33,[1]祝日!$A$2:$D$51,4,0),"")</f>
        <v/>
      </c>
      <c r="G35" s="31" t="str">
        <f>IFERROR(VLOOKUP(G33,[1]祝日!$A$2:$D$51,4,0),"")</f>
        <v/>
      </c>
      <c r="H35" s="31" t="str">
        <f>IFERROR(VLOOKUP(H33,[1]祝日!$A$2:$D$51,4,0),"")</f>
        <v/>
      </c>
      <c r="I35" s="31" t="str">
        <f>IFERROR(VLOOKUP(I33,[1]祝日!$A$2:$D$51,4,0),"")</f>
        <v/>
      </c>
      <c r="J35" s="31" t="str">
        <f>IFERROR(VLOOKUP(J33,[1]祝日!$A$2:$D$51,4,0),"")</f>
        <v/>
      </c>
      <c r="K35" s="31" t="str">
        <f>IFERROR(VLOOKUP(K33,[1]祝日!$A$2:$D$51,4,0),"")</f>
        <v/>
      </c>
      <c r="L35" s="31" t="str">
        <f>IFERROR(VLOOKUP(L33,[1]祝日!$A$2:$D$51,4,0),"")</f>
        <v/>
      </c>
      <c r="M35" s="31" t="str">
        <f>IFERROR(VLOOKUP(M33,[1]祝日!$A$2:$D$51,4,0),"")</f>
        <v>祝</v>
      </c>
      <c r="N35" s="31" t="str">
        <f>IFERROR(VLOOKUP(N33,[1]祝日!$A$2:$D$51,4,0),"")</f>
        <v/>
      </c>
      <c r="O35" s="31" t="str">
        <f>IFERROR(VLOOKUP(O33,[1]祝日!$A$2:$D$51,4,0),"")</f>
        <v/>
      </c>
      <c r="P35" s="31" t="str">
        <f>IFERROR(VLOOKUP(P33,[1]祝日!$A$2:$D$51,4,0),"")</f>
        <v/>
      </c>
      <c r="Q35" s="31" t="str">
        <f>IFERROR(VLOOKUP(Q33,[1]祝日!$A$2:$D$51,4,0),"")</f>
        <v/>
      </c>
      <c r="R35" s="31" t="str">
        <f>IFERROR(VLOOKUP(R33,[1]祝日!$A$2:$D$51,4,0),"")</f>
        <v/>
      </c>
      <c r="S35" s="31" t="str">
        <f>IFERROR(VLOOKUP(S33,[1]祝日!$A$2:$D$51,4,0),"")</f>
        <v/>
      </c>
      <c r="T35" s="31" t="str">
        <f>IFERROR(VLOOKUP(T33,[1]祝日!$A$2:$D$51,4,0),"")</f>
        <v/>
      </c>
      <c r="U35" s="31" t="str">
        <f>IFERROR(VLOOKUP(U33,[1]祝日!$A$2:$D$51,4,0),"")</f>
        <v/>
      </c>
      <c r="V35" s="31" t="str">
        <f>IFERROR(VLOOKUP(V33,[1]祝日!$A$2:$D$51,4,0),"")</f>
        <v/>
      </c>
      <c r="W35" s="31" t="str">
        <f>IFERROR(VLOOKUP(W33,[1]祝日!$A$2:$D$51,4,0),"")</f>
        <v/>
      </c>
      <c r="X35" s="31" t="str">
        <f>IFERROR(VLOOKUP(X33,[1]祝日!$A$2:$D$51,4,0),"")</f>
        <v/>
      </c>
      <c r="Y35" s="31" t="str">
        <f>IFERROR(VLOOKUP(Y33,[1]祝日!$A$2:$D$51,4,0),"")</f>
        <v/>
      </c>
      <c r="Z35" s="31" t="str">
        <f>IFERROR(VLOOKUP(Z33,[1]祝日!$A$2:$D$51,4,0),"")</f>
        <v/>
      </c>
      <c r="AA35" s="31" t="str">
        <f>IFERROR(VLOOKUP(AA33,[1]祝日!$A$2:$D$51,4,0),"")</f>
        <v/>
      </c>
      <c r="AB35" s="31" t="str">
        <f>IFERROR(VLOOKUP(AB33,[1]祝日!$A$2:$D$51,4,0),"")</f>
        <v/>
      </c>
      <c r="AC35" s="31" t="str">
        <f>IFERROR(VLOOKUP(AC33,[1]祝日!$A$2:$D$51,4,0),"")</f>
        <v/>
      </c>
      <c r="AD35" s="31" t="str">
        <f>IFERROR(VLOOKUP(AD33,[1]祝日!$A$2:$D$51,4,0),"")</f>
        <v/>
      </c>
      <c r="AE35" s="31" t="str">
        <f>IFERROR(VLOOKUP(AE33,[1]祝日!$A$2:$D$51,4,0),"")</f>
        <v/>
      </c>
      <c r="AF35" s="31" t="str">
        <f>IFERROR(VLOOKUP(AF33,[1]祝日!$A$2:$D$51,4,0),"")</f>
        <v/>
      </c>
      <c r="AG35" s="31" t="str">
        <f>IFERROR(VLOOKUP(AG33,[1]祝日!$A$2:$D$51,4,0),"")</f>
        <v/>
      </c>
      <c r="AH35" s="34" t="str">
        <f>IFERROR(VLOOKUP(AH33,[1]祝日!$A$2:$A$51,3,0),"")</f>
        <v/>
      </c>
      <c r="AI35" s="35"/>
      <c r="AJ35" s="36" t="s">
        <v>52</v>
      </c>
      <c r="AK35" s="38">
        <f>AK33-AK34</f>
        <v>28</v>
      </c>
    </row>
    <row r="36" spans="2:37" ht="16.5" customHeight="1" x14ac:dyDescent="0.15">
      <c r="B36" s="51" t="s">
        <v>18</v>
      </c>
      <c r="C36" s="6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 t="s">
        <v>61</v>
      </c>
      <c r="P36" s="31" t="s">
        <v>61</v>
      </c>
      <c r="Q36" s="31" t="s">
        <v>61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3"/>
      <c r="AG36" s="31"/>
      <c r="AH36" s="34"/>
      <c r="AJ36" s="36" t="s">
        <v>7</v>
      </c>
      <c r="AK36" s="39">
        <f>COUNTIFS(D37:AH37,"休")</f>
        <v>10</v>
      </c>
    </row>
    <row r="37" spans="2:37" ht="16.5" customHeight="1" x14ac:dyDescent="0.15">
      <c r="B37" s="52" t="s">
        <v>1</v>
      </c>
      <c r="C37" s="70"/>
      <c r="D37" s="62" t="s">
        <v>62</v>
      </c>
      <c r="E37" s="54" t="s">
        <v>60</v>
      </c>
      <c r="F37" s="54"/>
      <c r="G37" s="54"/>
      <c r="H37" s="54"/>
      <c r="I37" s="54"/>
      <c r="J37" s="54"/>
      <c r="K37" s="54" t="s">
        <v>60</v>
      </c>
      <c r="L37" s="54" t="s">
        <v>60</v>
      </c>
      <c r="M37" s="54"/>
      <c r="N37" s="54"/>
      <c r="O37" s="54"/>
      <c r="P37" s="54"/>
      <c r="Q37" s="54"/>
      <c r="R37" s="54" t="s">
        <v>60</v>
      </c>
      <c r="S37" s="54" t="s">
        <v>60</v>
      </c>
      <c r="T37" s="54"/>
      <c r="U37" s="54"/>
      <c r="V37" s="54"/>
      <c r="W37" s="54"/>
      <c r="X37" s="54"/>
      <c r="Y37" s="54" t="s">
        <v>60</v>
      </c>
      <c r="Z37" s="54" t="s">
        <v>60</v>
      </c>
      <c r="AA37" s="54"/>
      <c r="AB37" s="54"/>
      <c r="AC37" s="54"/>
      <c r="AD37" s="54"/>
      <c r="AE37" s="55"/>
      <c r="AF37" s="54" t="s">
        <v>60</v>
      </c>
      <c r="AG37" s="54" t="s">
        <v>60</v>
      </c>
      <c r="AH37" s="56"/>
      <c r="AI37" s="28"/>
      <c r="AJ37" s="40" t="s">
        <v>8</v>
      </c>
      <c r="AK37" s="41">
        <f>AK36/AK35</f>
        <v>0.35714285714285715</v>
      </c>
    </row>
    <row r="38" spans="2:37" ht="16.5" customHeight="1" x14ac:dyDescent="0.15">
      <c r="B38" s="13"/>
      <c r="C38" s="13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35"/>
    </row>
    <row r="39" spans="2:37" ht="16.5" customHeight="1" x14ac:dyDescent="0.15">
      <c r="B39" s="50" t="s">
        <v>4</v>
      </c>
      <c r="C39" s="68">
        <f>C33+31</f>
        <v>44077</v>
      </c>
      <c r="D39" s="25">
        <f>+AH33+1</f>
        <v>44075</v>
      </c>
      <c r="E39" s="26">
        <f>+D39+1</f>
        <v>44076</v>
      </c>
      <c r="F39" s="26">
        <f t="shared" ref="F39:S39" si="14">+E39+1</f>
        <v>44077</v>
      </c>
      <c r="G39" s="26">
        <f t="shared" si="14"/>
        <v>44078</v>
      </c>
      <c r="H39" s="26">
        <f t="shared" si="14"/>
        <v>44079</v>
      </c>
      <c r="I39" s="26">
        <f t="shared" si="14"/>
        <v>44080</v>
      </c>
      <c r="J39" s="26">
        <f t="shared" si="14"/>
        <v>44081</v>
      </c>
      <c r="K39" s="26">
        <f t="shared" si="14"/>
        <v>44082</v>
      </c>
      <c r="L39" s="26">
        <f t="shared" si="14"/>
        <v>44083</v>
      </c>
      <c r="M39" s="26">
        <f t="shared" si="14"/>
        <v>44084</v>
      </c>
      <c r="N39" s="26">
        <f t="shared" si="14"/>
        <v>44085</v>
      </c>
      <c r="O39" s="26">
        <f t="shared" si="14"/>
        <v>44086</v>
      </c>
      <c r="P39" s="26">
        <f t="shared" si="14"/>
        <v>44087</v>
      </c>
      <c r="Q39" s="26">
        <f t="shared" si="14"/>
        <v>44088</v>
      </c>
      <c r="R39" s="26">
        <f t="shared" si="14"/>
        <v>44089</v>
      </c>
      <c r="S39" s="26">
        <f t="shared" si="14"/>
        <v>44090</v>
      </c>
      <c r="T39" s="26">
        <f>+S39+1</f>
        <v>44091</v>
      </c>
      <c r="U39" s="26">
        <f t="shared" ref="U39:AG39" si="15">+T39+1</f>
        <v>44092</v>
      </c>
      <c r="V39" s="26">
        <f t="shared" si="15"/>
        <v>44093</v>
      </c>
      <c r="W39" s="26">
        <f t="shared" si="15"/>
        <v>44094</v>
      </c>
      <c r="X39" s="26">
        <f t="shared" si="15"/>
        <v>44095</v>
      </c>
      <c r="Y39" s="26">
        <f t="shared" si="15"/>
        <v>44096</v>
      </c>
      <c r="Z39" s="26">
        <f t="shared" si="15"/>
        <v>44097</v>
      </c>
      <c r="AA39" s="26">
        <f t="shared" si="15"/>
        <v>44098</v>
      </c>
      <c r="AB39" s="26">
        <f t="shared" si="15"/>
        <v>44099</v>
      </c>
      <c r="AC39" s="26">
        <f t="shared" si="15"/>
        <v>44100</v>
      </c>
      <c r="AD39" s="26">
        <f t="shared" si="15"/>
        <v>44101</v>
      </c>
      <c r="AE39" s="59">
        <f t="shared" si="15"/>
        <v>44102</v>
      </c>
      <c r="AF39" s="26">
        <f t="shared" si="15"/>
        <v>44103</v>
      </c>
      <c r="AG39" s="26">
        <f t="shared" si="15"/>
        <v>44104</v>
      </c>
      <c r="AH39" s="27"/>
      <c r="AI39" s="35"/>
      <c r="AJ39" s="29" t="s">
        <v>50</v>
      </c>
      <c r="AK39" s="30">
        <f>+COUNTA(D39:AH39)</f>
        <v>30</v>
      </c>
    </row>
    <row r="40" spans="2:37" ht="16.5" customHeight="1" x14ac:dyDescent="0.15">
      <c r="B40" s="51" t="s">
        <v>5</v>
      </c>
      <c r="C40" s="69"/>
      <c r="D40" s="31" t="str">
        <f t="shared" ref="D40:AG40" si="16">TEXT(WEEKDAY(+D39),"aaa")</f>
        <v>火</v>
      </c>
      <c r="E40" s="31" t="str">
        <f t="shared" si="16"/>
        <v>水</v>
      </c>
      <c r="F40" s="31" t="str">
        <f t="shared" si="16"/>
        <v>木</v>
      </c>
      <c r="G40" s="31" t="str">
        <f t="shared" si="16"/>
        <v>金</v>
      </c>
      <c r="H40" s="31" t="str">
        <f t="shared" si="16"/>
        <v>土</v>
      </c>
      <c r="I40" s="31" t="str">
        <f t="shared" si="16"/>
        <v>日</v>
      </c>
      <c r="J40" s="31" t="str">
        <f t="shared" si="16"/>
        <v>月</v>
      </c>
      <c r="K40" s="31" t="str">
        <f t="shared" si="16"/>
        <v>火</v>
      </c>
      <c r="L40" s="31" t="str">
        <f t="shared" si="16"/>
        <v>水</v>
      </c>
      <c r="M40" s="31" t="str">
        <f t="shared" si="16"/>
        <v>木</v>
      </c>
      <c r="N40" s="31" t="str">
        <f t="shared" si="16"/>
        <v>金</v>
      </c>
      <c r="O40" s="31" t="str">
        <f t="shared" si="16"/>
        <v>土</v>
      </c>
      <c r="P40" s="31" t="str">
        <f t="shared" si="16"/>
        <v>日</v>
      </c>
      <c r="Q40" s="31" t="str">
        <f t="shared" si="16"/>
        <v>月</v>
      </c>
      <c r="R40" s="31" t="str">
        <f t="shared" si="16"/>
        <v>火</v>
      </c>
      <c r="S40" s="31" t="str">
        <f t="shared" si="16"/>
        <v>水</v>
      </c>
      <c r="T40" s="31" t="str">
        <f t="shared" si="16"/>
        <v>木</v>
      </c>
      <c r="U40" s="31" t="str">
        <f t="shared" si="16"/>
        <v>金</v>
      </c>
      <c r="V40" s="31" t="str">
        <f t="shared" si="16"/>
        <v>土</v>
      </c>
      <c r="W40" s="31" t="str">
        <f t="shared" si="16"/>
        <v>日</v>
      </c>
      <c r="X40" s="31" t="str">
        <f t="shared" si="16"/>
        <v>月</v>
      </c>
      <c r="Y40" s="31" t="str">
        <f t="shared" si="16"/>
        <v>火</v>
      </c>
      <c r="Z40" s="31" t="str">
        <f t="shared" si="16"/>
        <v>水</v>
      </c>
      <c r="AA40" s="31" t="str">
        <f t="shared" si="16"/>
        <v>木</v>
      </c>
      <c r="AB40" s="31" t="str">
        <f t="shared" si="16"/>
        <v>金</v>
      </c>
      <c r="AC40" s="31" t="str">
        <f t="shared" si="16"/>
        <v>土</v>
      </c>
      <c r="AD40" s="31" t="str">
        <f t="shared" si="16"/>
        <v>日</v>
      </c>
      <c r="AE40" s="32" t="str">
        <f t="shared" si="16"/>
        <v>月</v>
      </c>
      <c r="AF40" s="33" t="str">
        <f t="shared" si="16"/>
        <v>火</v>
      </c>
      <c r="AG40" s="31" t="str">
        <f t="shared" si="16"/>
        <v>水</v>
      </c>
      <c r="AH40" s="34"/>
      <c r="AI40" s="35"/>
      <c r="AJ40" s="36" t="s">
        <v>55</v>
      </c>
      <c r="AK40" s="37">
        <f>+COUNTA(D42:AH42)</f>
        <v>0</v>
      </c>
    </row>
    <row r="41" spans="2:37" ht="16.5" customHeight="1" x14ac:dyDescent="0.15">
      <c r="B41" s="51" t="s">
        <v>45</v>
      </c>
      <c r="C41" s="69"/>
      <c r="D41" s="31" t="str">
        <f>IFERROR(VLOOKUP(D39,[1]祝日!$A$2:$D$51,4,0),"")</f>
        <v/>
      </c>
      <c r="E41" s="31" t="str">
        <f>IFERROR(VLOOKUP(E39,[1]祝日!$A$2:$D$51,4,0),"")</f>
        <v/>
      </c>
      <c r="F41" s="31" t="str">
        <f>IFERROR(VLOOKUP(F39,[1]祝日!$A$2:$D$51,4,0),"")</f>
        <v/>
      </c>
      <c r="G41" s="31" t="str">
        <f>IFERROR(VLOOKUP(G39,[1]祝日!$A$2:$D$51,4,0),"")</f>
        <v/>
      </c>
      <c r="H41" s="31" t="str">
        <f>IFERROR(VLOOKUP(H39,[1]祝日!$A$2:$D$51,4,0),"")</f>
        <v/>
      </c>
      <c r="I41" s="31" t="str">
        <f>IFERROR(VLOOKUP(I39,[1]祝日!$A$2:$D$51,4,0),"")</f>
        <v/>
      </c>
      <c r="J41" s="31" t="str">
        <f>IFERROR(VLOOKUP(J39,[1]祝日!$A$2:$D$51,4,0),"")</f>
        <v/>
      </c>
      <c r="K41" s="31" t="str">
        <f>IFERROR(VLOOKUP(K39,[1]祝日!$A$2:$D$51,4,0),"")</f>
        <v/>
      </c>
      <c r="L41" s="31" t="str">
        <f>IFERROR(VLOOKUP(L39,[1]祝日!$A$2:$D$51,4,0),"")</f>
        <v/>
      </c>
      <c r="M41" s="31" t="str">
        <f>IFERROR(VLOOKUP(M39,[1]祝日!$A$2:$D$51,4,0),"")</f>
        <v/>
      </c>
      <c r="N41" s="31" t="str">
        <f>IFERROR(VLOOKUP(N39,[1]祝日!$A$2:$D$51,4,0),"")</f>
        <v/>
      </c>
      <c r="O41" s="31" t="str">
        <f>IFERROR(VLOOKUP(O39,[1]祝日!$A$2:$D$51,4,0),"")</f>
        <v/>
      </c>
      <c r="P41" s="31" t="str">
        <f>IFERROR(VLOOKUP(P39,[1]祝日!$A$2:$D$51,4,0),"")</f>
        <v/>
      </c>
      <c r="Q41" s="31" t="str">
        <f>IFERROR(VLOOKUP(Q39,[1]祝日!$A$2:$D$51,4,0),"")</f>
        <v/>
      </c>
      <c r="R41" s="31" t="str">
        <f>IFERROR(VLOOKUP(R39,[1]祝日!$A$2:$D$51,4,0),"")</f>
        <v/>
      </c>
      <c r="S41" s="31" t="str">
        <f>IFERROR(VLOOKUP(S39,[1]祝日!$A$2:$D$51,4,0),"")</f>
        <v/>
      </c>
      <c r="T41" s="31" t="str">
        <f>IFERROR(VLOOKUP(T39,[1]祝日!$A$2:$D$51,4,0),"")</f>
        <v/>
      </c>
      <c r="U41" s="31" t="str">
        <f>IFERROR(VLOOKUP(U39,[1]祝日!$A$2:$D$51,4,0),"")</f>
        <v/>
      </c>
      <c r="V41" s="31" t="str">
        <f>IFERROR(VLOOKUP(V39,[1]祝日!$A$2:$D$51,4,0),"")</f>
        <v/>
      </c>
      <c r="W41" s="31" t="str">
        <f>IFERROR(VLOOKUP(W39,[1]祝日!$A$2:$D$51,4,0),"")</f>
        <v/>
      </c>
      <c r="X41" s="31" t="str">
        <f>IFERROR(VLOOKUP(X39,[1]祝日!$A$2:$D$51,4,0),"")</f>
        <v>祝</v>
      </c>
      <c r="Y41" s="31" t="str">
        <f>IFERROR(VLOOKUP(Y39,[1]祝日!$A$2:$D$51,4,0),"")</f>
        <v>祝</v>
      </c>
      <c r="Z41" s="31" t="str">
        <f>IFERROR(VLOOKUP(Z39,[1]祝日!$A$2:$D$51,4,0),"")</f>
        <v/>
      </c>
      <c r="AA41" s="31" t="str">
        <f>IFERROR(VLOOKUP(AA39,[1]祝日!$A$2:$D$51,4,0),"")</f>
        <v/>
      </c>
      <c r="AB41" s="31" t="str">
        <f>IFERROR(VLOOKUP(AB39,[1]祝日!$A$2:$D$51,4,0),"")</f>
        <v/>
      </c>
      <c r="AC41" s="31" t="str">
        <f>IFERROR(VLOOKUP(AC39,[1]祝日!$A$2:$D$51,4,0),"")</f>
        <v/>
      </c>
      <c r="AD41" s="31" t="str">
        <f>IFERROR(VLOOKUP(AD39,[1]祝日!$A$2:$D$51,4,0),"")</f>
        <v/>
      </c>
      <c r="AE41" s="31" t="str">
        <f>IFERROR(VLOOKUP(AE39,[1]祝日!$A$2:$D$51,4,0),"")</f>
        <v/>
      </c>
      <c r="AF41" s="31" t="str">
        <f>IFERROR(VLOOKUP(AF39,[1]祝日!$A$2:$D$51,4,0),"")</f>
        <v/>
      </c>
      <c r="AG41" s="31" t="str">
        <f>IFERROR(VLOOKUP(AG39,[1]祝日!$A$2:$D$51,4,0),"")</f>
        <v/>
      </c>
      <c r="AH41" s="34" t="str">
        <f>IFERROR(VLOOKUP(AH39,[1]祝日!$A$2:$A$51,3,0),"")</f>
        <v/>
      </c>
      <c r="AI41" s="35"/>
      <c r="AJ41" s="36" t="s">
        <v>52</v>
      </c>
      <c r="AK41" s="38">
        <f>AK39-AK40</f>
        <v>30</v>
      </c>
    </row>
    <row r="42" spans="2:37" ht="16.5" customHeight="1" x14ac:dyDescent="0.15">
      <c r="B42" s="51" t="s">
        <v>18</v>
      </c>
      <c r="C42" s="6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/>
      <c r="AF42" s="33"/>
      <c r="AG42" s="31"/>
      <c r="AH42" s="34"/>
      <c r="AI42" s="35"/>
      <c r="AJ42" s="36" t="s">
        <v>7</v>
      </c>
      <c r="AK42" s="39">
        <f>COUNTIFS(D43:AH43,"休")</f>
        <v>8</v>
      </c>
    </row>
    <row r="43" spans="2:37" ht="16.5" customHeight="1" x14ac:dyDescent="0.15">
      <c r="B43" s="52" t="s">
        <v>1</v>
      </c>
      <c r="C43" s="70"/>
      <c r="D43" s="53"/>
      <c r="E43" s="54"/>
      <c r="F43" s="54"/>
      <c r="G43" s="54"/>
      <c r="H43" s="54" t="s">
        <v>60</v>
      </c>
      <c r="I43" s="54" t="s">
        <v>60</v>
      </c>
      <c r="J43" s="54"/>
      <c r="K43" s="54"/>
      <c r="L43" s="54"/>
      <c r="M43" s="54"/>
      <c r="N43" s="54"/>
      <c r="O43" s="54" t="s">
        <v>60</v>
      </c>
      <c r="P43" s="54" t="s">
        <v>60</v>
      </c>
      <c r="Q43" s="54"/>
      <c r="R43" s="54"/>
      <c r="S43" s="54"/>
      <c r="T43" s="54"/>
      <c r="U43" s="54"/>
      <c r="V43" s="54" t="s">
        <v>60</v>
      </c>
      <c r="W43" s="54" t="s">
        <v>60</v>
      </c>
      <c r="X43" s="54"/>
      <c r="Y43" s="54"/>
      <c r="Z43" s="54"/>
      <c r="AA43" s="54"/>
      <c r="AB43" s="54"/>
      <c r="AC43" s="54" t="s">
        <v>60</v>
      </c>
      <c r="AD43" s="54" t="s">
        <v>60</v>
      </c>
      <c r="AE43" s="55"/>
      <c r="AF43" s="54"/>
      <c r="AG43" s="54"/>
      <c r="AH43" s="56"/>
      <c r="AJ43" s="40" t="s">
        <v>8</v>
      </c>
      <c r="AK43" s="41">
        <f>AK42/AK41</f>
        <v>0.26666666666666666</v>
      </c>
    </row>
    <row r="44" spans="2:37" ht="16.5" customHeight="1" x14ac:dyDescent="0.15">
      <c r="B44" s="13"/>
      <c r="C44" s="1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28"/>
    </row>
    <row r="45" spans="2:37" ht="16.5" customHeight="1" x14ac:dyDescent="0.15">
      <c r="B45" s="50" t="s">
        <v>4</v>
      </c>
      <c r="C45" s="68">
        <f>C39+31</f>
        <v>44108</v>
      </c>
      <c r="D45" s="25">
        <f>+AG39+1</f>
        <v>44105</v>
      </c>
      <c r="E45" s="26">
        <f>+D45+1</f>
        <v>44106</v>
      </c>
      <c r="F45" s="26">
        <f t="shared" ref="F45:S45" si="17">+E45+1</f>
        <v>44107</v>
      </c>
      <c r="G45" s="26">
        <f t="shared" si="17"/>
        <v>44108</v>
      </c>
      <c r="H45" s="26">
        <f t="shared" si="17"/>
        <v>44109</v>
      </c>
      <c r="I45" s="26">
        <f t="shared" si="17"/>
        <v>44110</v>
      </c>
      <c r="J45" s="26">
        <f t="shared" si="17"/>
        <v>44111</v>
      </c>
      <c r="K45" s="26">
        <f t="shared" si="17"/>
        <v>44112</v>
      </c>
      <c r="L45" s="26">
        <f t="shared" si="17"/>
        <v>44113</v>
      </c>
      <c r="M45" s="26">
        <f t="shared" si="17"/>
        <v>44114</v>
      </c>
      <c r="N45" s="26">
        <f t="shared" si="17"/>
        <v>44115</v>
      </c>
      <c r="O45" s="26">
        <f t="shared" si="17"/>
        <v>44116</v>
      </c>
      <c r="P45" s="26">
        <f t="shared" si="17"/>
        <v>44117</v>
      </c>
      <c r="Q45" s="26">
        <f t="shared" si="17"/>
        <v>44118</v>
      </c>
      <c r="R45" s="26">
        <f t="shared" si="17"/>
        <v>44119</v>
      </c>
      <c r="S45" s="26">
        <f t="shared" si="17"/>
        <v>44120</v>
      </c>
      <c r="T45" s="26">
        <f>+S45+1</f>
        <v>44121</v>
      </c>
      <c r="U45" s="26">
        <f t="shared" ref="U45:AH45" si="18">+T45+1</f>
        <v>44122</v>
      </c>
      <c r="V45" s="26">
        <f t="shared" si="18"/>
        <v>44123</v>
      </c>
      <c r="W45" s="26">
        <f t="shared" si="18"/>
        <v>44124</v>
      </c>
      <c r="X45" s="26">
        <f t="shared" si="18"/>
        <v>44125</v>
      </c>
      <c r="Y45" s="26">
        <f t="shared" si="18"/>
        <v>44126</v>
      </c>
      <c r="Z45" s="26">
        <f t="shared" si="18"/>
        <v>44127</v>
      </c>
      <c r="AA45" s="26">
        <f t="shared" si="18"/>
        <v>44128</v>
      </c>
      <c r="AB45" s="26">
        <f t="shared" si="18"/>
        <v>44129</v>
      </c>
      <c r="AC45" s="26">
        <f t="shared" si="18"/>
        <v>44130</v>
      </c>
      <c r="AD45" s="26">
        <f t="shared" si="18"/>
        <v>44131</v>
      </c>
      <c r="AE45" s="59">
        <f t="shared" si="18"/>
        <v>44132</v>
      </c>
      <c r="AF45" s="26">
        <f t="shared" si="18"/>
        <v>44133</v>
      </c>
      <c r="AG45" s="26">
        <f t="shared" si="18"/>
        <v>44134</v>
      </c>
      <c r="AH45" s="60">
        <f t="shared" si="18"/>
        <v>44135</v>
      </c>
      <c r="AI45" s="35"/>
      <c r="AJ45" s="29" t="s">
        <v>50</v>
      </c>
      <c r="AK45" s="30">
        <f>+COUNTA(D45:AH45)</f>
        <v>31</v>
      </c>
    </row>
    <row r="46" spans="2:37" ht="16.5" customHeight="1" x14ac:dyDescent="0.15">
      <c r="B46" s="51" t="s">
        <v>5</v>
      </c>
      <c r="C46" s="69"/>
      <c r="D46" s="31" t="str">
        <f t="shared" ref="D46:AH46" si="19">TEXT(WEEKDAY(+D45),"aaa")</f>
        <v>木</v>
      </c>
      <c r="E46" s="31" t="str">
        <f t="shared" si="19"/>
        <v>金</v>
      </c>
      <c r="F46" s="31" t="str">
        <f t="shared" si="19"/>
        <v>土</v>
      </c>
      <c r="G46" s="31" t="str">
        <f t="shared" si="19"/>
        <v>日</v>
      </c>
      <c r="H46" s="31" t="str">
        <f t="shared" si="19"/>
        <v>月</v>
      </c>
      <c r="I46" s="31" t="str">
        <f t="shared" si="19"/>
        <v>火</v>
      </c>
      <c r="J46" s="31" t="str">
        <f t="shared" si="19"/>
        <v>水</v>
      </c>
      <c r="K46" s="31" t="str">
        <f t="shared" si="19"/>
        <v>木</v>
      </c>
      <c r="L46" s="31" t="str">
        <f t="shared" si="19"/>
        <v>金</v>
      </c>
      <c r="M46" s="31" t="str">
        <f t="shared" si="19"/>
        <v>土</v>
      </c>
      <c r="N46" s="31" t="str">
        <f t="shared" si="19"/>
        <v>日</v>
      </c>
      <c r="O46" s="31" t="str">
        <f t="shared" si="19"/>
        <v>月</v>
      </c>
      <c r="P46" s="31" t="str">
        <f t="shared" si="19"/>
        <v>火</v>
      </c>
      <c r="Q46" s="31" t="str">
        <f t="shared" si="19"/>
        <v>水</v>
      </c>
      <c r="R46" s="31" t="str">
        <f t="shared" si="19"/>
        <v>木</v>
      </c>
      <c r="S46" s="31" t="str">
        <f t="shared" si="19"/>
        <v>金</v>
      </c>
      <c r="T46" s="31" t="str">
        <f t="shared" si="19"/>
        <v>土</v>
      </c>
      <c r="U46" s="31" t="str">
        <f t="shared" si="19"/>
        <v>日</v>
      </c>
      <c r="V46" s="31" t="str">
        <f t="shared" si="19"/>
        <v>月</v>
      </c>
      <c r="W46" s="31" t="str">
        <f t="shared" si="19"/>
        <v>火</v>
      </c>
      <c r="X46" s="31" t="str">
        <f t="shared" si="19"/>
        <v>水</v>
      </c>
      <c r="Y46" s="31" t="str">
        <f t="shared" si="19"/>
        <v>木</v>
      </c>
      <c r="Z46" s="31" t="str">
        <f t="shared" si="19"/>
        <v>金</v>
      </c>
      <c r="AA46" s="31" t="str">
        <f t="shared" si="19"/>
        <v>土</v>
      </c>
      <c r="AB46" s="31" t="str">
        <f t="shared" si="19"/>
        <v>日</v>
      </c>
      <c r="AC46" s="31" t="str">
        <f t="shared" si="19"/>
        <v>月</v>
      </c>
      <c r="AD46" s="31" t="str">
        <f t="shared" si="19"/>
        <v>火</v>
      </c>
      <c r="AE46" s="32" t="str">
        <f t="shared" si="19"/>
        <v>水</v>
      </c>
      <c r="AF46" s="33" t="str">
        <f t="shared" si="19"/>
        <v>木</v>
      </c>
      <c r="AG46" s="31" t="str">
        <f t="shared" si="19"/>
        <v>金</v>
      </c>
      <c r="AH46" s="34" t="str">
        <f t="shared" si="19"/>
        <v>土</v>
      </c>
      <c r="AI46" s="35"/>
      <c r="AJ46" s="36" t="s">
        <v>55</v>
      </c>
      <c r="AK46" s="37">
        <f>+COUNTA(D48:AH48)</f>
        <v>0</v>
      </c>
    </row>
    <row r="47" spans="2:37" ht="16.5" customHeight="1" x14ac:dyDescent="0.15">
      <c r="B47" s="51" t="s">
        <v>45</v>
      </c>
      <c r="C47" s="69"/>
      <c r="D47" s="31" t="str">
        <f>IFERROR(VLOOKUP(D45,[1]祝日!$A$2:$D$51,4,0),"")</f>
        <v/>
      </c>
      <c r="E47" s="31" t="str">
        <f>IFERROR(VLOOKUP(E45,[1]祝日!$A$2:$D$51,4,0),"")</f>
        <v/>
      </c>
      <c r="F47" s="31" t="str">
        <f>IFERROR(VLOOKUP(F45,[1]祝日!$A$2:$D$51,4,0),"")</f>
        <v/>
      </c>
      <c r="G47" s="31" t="str">
        <f>IFERROR(VLOOKUP(G45,[1]祝日!$A$2:$D$51,4,0),"")</f>
        <v/>
      </c>
      <c r="H47" s="31" t="str">
        <f>IFERROR(VLOOKUP(H45,[1]祝日!$A$2:$D$51,4,0),"")</f>
        <v/>
      </c>
      <c r="I47" s="31" t="str">
        <f>IFERROR(VLOOKUP(I45,[1]祝日!$A$2:$D$51,4,0),"")</f>
        <v/>
      </c>
      <c r="J47" s="31" t="str">
        <f>IFERROR(VLOOKUP(J45,[1]祝日!$A$2:$D$51,4,0),"")</f>
        <v/>
      </c>
      <c r="K47" s="31" t="str">
        <f>IFERROR(VLOOKUP(K45,[1]祝日!$A$2:$D$51,4,0),"")</f>
        <v/>
      </c>
      <c r="L47" s="31" t="str">
        <f>IFERROR(VLOOKUP(L45,[1]祝日!$A$2:$D$51,4,0),"")</f>
        <v/>
      </c>
      <c r="M47" s="31" t="str">
        <f>IFERROR(VLOOKUP(M45,[1]祝日!$A$2:$D$51,4,0),"")</f>
        <v/>
      </c>
      <c r="N47" s="31" t="str">
        <f>IFERROR(VLOOKUP(N45,[1]祝日!$A$2:$D$51,4,0),"")</f>
        <v/>
      </c>
      <c r="O47" s="31" t="str">
        <f>IFERROR(VLOOKUP(O45,[1]祝日!$A$2:$D$51,4,0),"")</f>
        <v/>
      </c>
      <c r="P47" s="31" t="str">
        <f>IFERROR(VLOOKUP(P45,[1]祝日!$A$2:$D$51,4,0),"")</f>
        <v/>
      </c>
      <c r="Q47" s="31" t="str">
        <f>IFERROR(VLOOKUP(Q45,[1]祝日!$A$2:$D$51,4,0),"")</f>
        <v/>
      </c>
      <c r="R47" s="31" t="str">
        <f>IFERROR(VLOOKUP(R45,[1]祝日!$A$2:$D$51,4,0),"")</f>
        <v/>
      </c>
      <c r="S47" s="31" t="str">
        <f>IFERROR(VLOOKUP(S45,[1]祝日!$A$2:$D$51,4,0),"")</f>
        <v/>
      </c>
      <c r="T47" s="31" t="str">
        <f>IFERROR(VLOOKUP(T45,[1]祝日!$A$2:$D$51,4,0),"")</f>
        <v/>
      </c>
      <c r="U47" s="31" t="str">
        <f>IFERROR(VLOOKUP(U45,[1]祝日!$A$2:$D$51,4,0),"")</f>
        <v/>
      </c>
      <c r="V47" s="31" t="str">
        <f>IFERROR(VLOOKUP(V45,[1]祝日!$A$2:$D$51,4,0),"")</f>
        <v/>
      </c>
      <c r="W47" s="31" t="str">
        <f>IFERROR(VLOOKUP(W45,[1]祝日!$A$2:$D$51,4,0),"")</f>
        <v/>
      </c>
      <c r="X47" s="31" t="str">
        <f>IFERROR(VLOOKUP(X45,[1]祝日!$A$2:$D$51,4,0),"")</f>
        <v/>
      </c>
      <c r="Y47" s="31" t="str">
        <f>IFERROR(VLOOKUP(Y45,[1]祝日!$A$2:$D$51,4,0),"")</f>
        <v/>
      </c>
      <c r="Z47" s="31" t="str">
        <f>IFERROR(VLOOKUP(Z45,[1]祝日!$A$2:$D$51,4,0),"")</f>
        <v/>
      </c>
      <c r="AA47" s="31" t="str">
        <f>IFERROR(VLOOKUP(AA45,[1]祝日!$A$2:$D$51,4,0),"")</f>
        <v/>
      </c>
      <c r="AB47" s="31" t="str">
        <f>IFERROR(VLOOKUP(AB45,[1]祝日!$A$2:$D$51,4,0),"")</f>
        <v/>
      </c>
      <c r="AC47" s="31" t="str">
        <f>IFERROR(VLOOKUP(AC45,[1]祝日!$A$2:$D$51,4,0),"")</f>
        <v/>
      </c>
      <c r="AD47" s="31" t="str">
        <f>IFERROR(VLOOKUP(AD45,[1]祝日!$A$2:$D$51,4,0),"")</f>
        <v/>
      </c>
      <c r="AE47" s="31" t="str">
        <f>IFERROR(VLOOKUP(AE45,[1]祝日!$A$2:$D$51,4,0),"")</f>
        <v/>
      </c>
      <c r="AF47" s="31" t="str">
        <f>IFERROR(VLOOKUP(AF45,[1]祝日!$A$2:$D$51,4,0),"")</f>
        <v/>
      </c>
      <c r="AG47" s="31" t="str">
        <f>IFERROR(VLOOKUP(AG45,[1]祝日!$A$2:$D$51,4,0),"")</f>
        <v/>
      </c>
      <c r="AH47" s="34" t="str">
        <f>IFERROR(VLOOKUP(AH45,[1]祝日!$A$2:$A$51,3,0),"")</f>
        <v/>
      </c>
      <c r="AI47" s="35"/>
      <c r="AJ47" s="36" t="s">
        <v>52</v>
      </c>
      <c r="AK47" s="38">
        <f>AK45-AK46</f>
        <v>31</v>
      </c>
    </row>
    <row r="48" spans="2:37" ht="16.5" customHeight="1" x14ac:dyDescent="0.15">
      <c r="B48" s="51" t="s">
        <v>18</v>
      </c>
      <c r="C48" s="6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3"/>
      <c r="AG48" s="31"/>
      <c r="AH48" s="34"/>
      <c r="AI48" s="35"/>
      <c r="AJ48" s="36" t="s">
        <v>7</v>
      </c>
      <c r="AK48" s="39">
        <f>COUNTIFS(D49:AH49,"休")</f>
        <v>9</v>
      </c>
    </row>
    <row r="49" spans="2:37" ht="16.5" customHeight="1" x14ac:dyDescent="0.15">
      <c r="B49" s="52" t="s">
        <v>1</v>
      </c>
      <c r="C49" s="70"/>
      <c r="D49" s="53"/>
      <c r="E49" s="54"/>
      <c r="F49" s="54" t="s">
        <v>60</v>
      </c>
      <c r="G49" s="54" t="s">
        <v>60</v>
      </c>
      <c r="H49" s="54"/>
      <c r="I49" s="54"/>
      <c r="J49" s="54"/>
      <c r="K49" s="54"/>
      <c r="L49" s="54"/>
      <c r="M49" s="54" t="s">
        <v>60</v>
      </c>
      <c r="N49" s="54" t="s">
        <v>60</v>
      </c>
      <c r="O49" s="54"/>
      <c r="P49" s="54"/>
      <c r="Q49" s="54"/>
      <c r="R49" s="54"/>
      <c r="S49" s="54"/>
      <c r="T49" s="54" t="s">
        <v>60</v>
      </c>
      <c r="U49" s="54" t="s">
        <v>60</v>
      </c>
      <c r="V49" s="54"/>
      <c r="W49" s="54"/>
      <c r="X49" s="54"/>
      <c r="Y49" s="54"/>
      <c r="Z49" s="54"/>
      <c r="AA49" s="54" t="s">
        <v>60</v>
      </c>
      <c r="AB49" s="54" t="s">
        <v>60</v>
      </c>
      <c r="AC49" s="54"/>
      <c r="AD49" s="54"/>
      <c r="AE49" s="55"/>
      <c r="AF49" s="54"/>
      <c r="AG49" s="54"/>
      <c r="AH49" s="56" t="s">
        <v>60</v>
      </c>
      <c r="AI49" s="35"/>
      <c r="AJ49" s="40" t="s">
        <v>8</v>
      </c>
      <c r="AK49" s="41">
        <f>AK48/AK47</f>
        <v>0.29032258064516131</v>
      </c>
    </row>
    <row r="50" spans="2:37" ht="16.5" customHeight="1" x14ac:dyDescent="0.15">
      <c r="B50" s="13"/>
      <c r="C50" s="1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</row>
    <row r="51" spans="2:37" ht="16.5" customHeight="1" x14ac:dyDescent="0.15">
      <c r="B51" s="50" t="s">
        <v>4</v>
      </c>
      <c r="C51" s="68">
        <f>C45+31</f>
        <v>44139</v>
      </c>
      <c r="D51" s="25">
        <f>+AH45+1</f>
        <v>44136</v>
      </c>
      <c r="E51" s="26">
        <f>+D51+1</f>
        <v>44137</v>
      </c>
      <c r="F51" s="26">
        <f t="shared" ref="F51:S51" si="20">+E51+1</f>
        <v>44138</v>
      </c>
      <c r="G51" s="26">
        <f t="shared" si="20"/>
        <v>44139</v>
      </c>
      <c r="H51" s="26">
        <f t="shared" si="20"/>
        <v>44140</v>
      </c>
      <c r="I51" s="26">
        <f t="shared" si="20"/>
        <v>44141</v>
      </c>
      <c r="J51" s="26">
        <f t="shared" si="20"/>
        <v>44142</v>
      </c>
      <c r="K51" s="26">
        <f t="shared" si="20"/>
        <v>44143</v>
      </c>
      <c r="L51" s="26">
        <f t="shared" si="20"/>
        <v>44144</v>
      </c>
      <c r="M51" s="26">
        <f t="shared" si="20"/>
        <v>44145</v>
      </c>
      <c r="N51" s="26">
        <f t="shared" si="20"/>
        <v>44146</v>
      </c>
      <c r="O51" s="26">
        <f t="shared" si="20"/>
        <v>44147</v>
      </c>
      <c r="P51" s="26">
        <f t="shared" si="20"/>
        <v>44148</v>
      </c>
      <c r="Q51" s="26">
        <f t="shared" si="20"/>
        <v>44149</v>
      </c>
      <c r="R51" s="26">
        <f t="shared" si="20"/>
        <v>44150</v>
      </c>
      <c r="S51" s="26">
        <f t="shared" si="20"/>
        <v>44151</v>
      </c>
      <c r="T51" s="26">
        <f>+S51+1</f>
        <v>44152</v>
      </c>
      <c r="U51" s="26">
        <f t="shared" ref="U51:AG51" si="21">+T51+1</f>
        <v>44153</v>
      </c>
      <c r="V51" s="26">
        <f t="shared" si="21"/>
        <v>44154</v>
      </c>
      <c r="W51" s="26">
        <f t="shared" si="21"/>
        <v>44155</v>
      </c>
      <c r="X51" s="26">
        <f t="shared" si="21"/>
        <v>44156</v>
      </c>
      <c r="Y51" s="26">
        <f t="shared" si="21"/>
        <v>44157</v>
      </c>
      <c r="Z51" s="26">
        <f t="shared" si="21"/>
        <v>44158</v>
      </c>
      <c r="AA51" s="26">
        <f t="shared" si="21"/>
        <v>44159</v>
      </c>
      <c r="AB51" s="26">
        <f t="shared" si="21"/>
        <v>44160</v>
      </c>
      <c r="AC51" s="26">
        <f t="shared" si="21"/>
        <v>44161</v>
      </c>
      <c r="AD51" s="26">
        <f t="shared" si="21"/>
        <v>44162</v>
      </c>
      <c r="AE51" s="59">
        <f t="shared" si="21"/>
        <v>44163</v>
      </c>
      <c r="AF51" s="26">
        <f t="shared" si="21"/>
        <v>44164</v>
      </c>
      <c r="AG51" s="26">
        <f t="shared" si="21"/>
        <v>44165</v>
      </c>
      <c r="AH51" s="27"/>
      <c r="AI51" s="28"/>
      <c r="AJ51" s="29" t="s">
        <v>50</v>
      </c>
      <c r="AK51" s="30">
        <f>+COUNTA(D51:AH51)</f>
        <v>30</v>
      </c>
    </row>
    <row r="52" spans="2:37" ht="16.5" customHeight="1" x14ac:dyDescent="0.15">
      <c r="B52" s="51" t="s">
        <v>5</v>
      </c>
      <c r="C52" s="69"/>
      <c r="D52" s="31" t="str">
        <f t="shared" ref="D52:AG52" si="22">TEXT(WEEKDAY(+D51),"aaa")</f>
        <v>日</v>
      </c>
      <c r="E52" s="31" t="str">
        <f t="shared" si="22"/>
        <v>月</v>
      </c>
      <c r="F52" s="31" t="str">
        <f t="shared" si="22"/>
        <v>火</v>
      </c>
      <c r="G52" s="31" t="str">
        <f t="shared" si="22"/>
        <v>水</v>
      </c>
      <c r="H52" s="31" t="str">
        <f t="shared" si="22"/>
        <v>木</v>
      </c>
      <c r="I52" s="31" t="str">
        <f t="shared" si="22"/>
        <v>金</v>
      </c>
      <c r="J52" s="31" t="str">
        <f t="shared" si="22"/>
        <v>土</v>
      </c>
      <c r="K52" s="31" t="str">
        <f t="shared" si="22"/>
        <v>日</v>
      </c>
      <c r="L52" s="31" t="str">
        <f t="shared" si="22"/>
        <v>月</v>
      </c>
      <c r="M52" s="31" t="str">
        <f t="shared" si="22"/>
        <v>火</v>
      </c>
      <c r="N52" s="31" t="str">
        <f t="shared" si="22"/>
        <v>水</v>
      </c>
      <c r="O52" s="31" t="str">
        <f t="shared" si="22"/>
        <v>木</v>
      </c>
      <c r="P52" s="31" t="str">
        <f t="shared" si="22"/>
        <v>金</v>
      </c>
      <c r="Q52" s="31" t="str">
        <f t="shared" si="22"/>
        <v>土</v>
      </c>
      <c r="R52" s="31" t="str">
        <f t="shared" si="22"/>
        <v>日</v>
      </c>
      <c r="S52" s="31" t="str">
        <f t="shared" si="22"/>
        <v>月</v>
      </c>
      <c r="T52" s="31" t="str">
        <f t="shared" si="22"/>
        <v>火</v>
      </c>
      <c r="U52" s="31" t="str">
        <f t="shared" si="22"/>
        <v>水</v>
      </c>
      <c r="V52" s="31" t="str">
        <f t="shared" si="22"/>
        <v>木</v>
      </c>
      <c r="W52" s="31" t="str">
        <f t="shared" si="22"/>
        <v>金</v>
      </c>
      <c r="X52" s="31" t="str">
        <f t="shared" si="22"/>
        <v>土</v>
      </c>
      <c r="Y52" s="31" t="str">
        <f t="shared" si="22"/>
        <v>日</v>
      </c>
      <c r="Z52" s="31" t="str">
        <f t="shared" si="22"/>
        <v>月</v>
      </c>
      <c r="AA52" s="31" t="str">
        <f t="shared" si="22"/>
        <v>火</v>
      </c>
      <c r="AB52" s="31" t="str">
        <f t="shared" si="22"/>
        <v>水</v>
      </c>
      <c r="AC52" s="31" t="str">
        <f t="shared" si="22"/>
        <v>木</v>
      </c>
      <c r="AD52" s="31" t="str">
        <f t="shared" si="22"/>
        <v>金</v>
      </c>
      <c r="AE52" s="32" t="str">
        <f t="shared" si="22"/>
        <v>土</v>
      </c>
      <c r="AF52" s="33" t="str">
        <f t="shared" si="22"/>
        <v>日</v>
      </c>
      <c r="AG52" s="31" t="str">
        <f t="shared" si="22"/>
        <v>月</v>
      </c>
      <c r="AH52" s="34"/>
      <c r="AI52" s="35"/>
      <c r="AJ52" s="36" t="s">
        <v>55</v>
      </c>
      <c r="AK52" s="37">
        <f>+COUNTA(D54:AH54)</f>
        <v>0</v>
      </c>
    </row>
    <row r="53" spans="2:37" ht="16.5" customHeight="1" x14ac:dyDescent="0.15">
      <c r="B53" s="51" t="s">
        <v>45</v>
      </c>
      <c r="C53" s="69"/>
      <c r="D53" s="31" t="str">
        <f>IFERROR(VLOOKUP(D51,[1]祝日!$A$2:$D$51,4,0),"")</f>
        <v/>
      </c>
      <c r="E53" s="31" t="str">
        <f>IFERROR(VLOOKUP(E51,[1]祝日!$A$2:$D$51,4,0),"")</f>
        <v/>
      </c>
      <c r="F53" s="31" t="str">
        <f>IFERROR(VLOOKUP(F51,[1]祝日!$A$2:$D$51,4,0),"")</f>
        <v>祝</v>
      </c>
      <c r="G53" s="31" t="str">
        <f>IFERROR(VLOOKUP(G51,[1]祝日!$A$2:$D$51,4,0),"")</f>
        <v/>
      </c>
      <c r="H53" s="31" t="str">
        <f>IFERROR(VLOOKUP(H51,[1]祝日!$A$2:$D$51,4,0),"")</f>
        <v/>
      </c>
      <c r="I53" s="31" t="str">
        <f>IFERROR(VLOOKUP(I51,[1]祝日!$A$2:$D$51,4,0),"")</f>
        <v/>
      </c>
      <c r="J53" s="31" t="str">
        <f>IFERROR(VLOOKUP(J51,[1]祝日!$A$2:$D$51,4,0),"")</f>
        <v/>
      </c>
      <c r="K53" s="31" t="str">
        <f>IFERROR(VLOOKUP(K51,[1]祝日!$A$2:$D$51,4,0),"")</f>
        <v/>
      </c>
      <c r="L53" s="31" t="str">
        <f>IFERROR(VLOOKUP(L51,[1]祝日!$A$2:$D$51,4,0),"")</f>
        <v/>
      </c>
      <c r="M53" s="31" t="str">
        <f>IFERROR(VLOOKUP(M51,[1]祝日!$A$2:$D$51,4,0),"")</f>
        <v/>
      </c>
      <c r="N53" s="31" t="str">
        <f>IFERROR(VLOOKUP(N51,[1]祝日!$A$2:$D$51,4,0),"")</f>
        <v/>
      </c>
      <c r="O53" s="31" t="str">
        <f>IFERROR(VLOOKUP(O51,[1]祝日!$A$2:$D$51,4,0),"")</f>
        <v/>
      </c>
      <c r="P53" s="31" t="str">
        <f>IFERROR(VLOOKUP(P51,[1]祝日!$A$2:$D$51,4,0),"")</f>
        <v/>
      </c>
      <c r="Q53" s="31" t="str">
        <f>IFERROR(VLOOKUP(Q51,[1]祝日!$A$2:$D$51,4,0),"")</f>
        <v/>
      </c>
      <c r="R53" s="31" t="str">
        <f>IFERROR(VLOOKUP(R51,[1]祝日!$A$2:$D$51,4,0),"")</f>
        <v/>
      </c>
      <c r="S53" s="31" t="str">
        <f>IFERROR(VLOOKUP(S51,[1]祝日!$A$2:$D$51,4,0),"")</f>
        <v/>
      </c>
      <c r="T53" s="31" t="str">
        <f>IFERROR(VLOOKUP(T51,[1]祝日!$A$2:$D$51,4,0),"")</f>
        <v/>
      </c>
      <c r="U53" s="31" t="str">
        <f>IFERROR(VLOOKUP(U51,[1]祝日!$A$2:$D$51,4,0),"")</f>
        <v/>
      </c>
      <c r="V53" s="31" t="str">
        <f>IFERROR(VLOOKUP(V51,[1]祝日!$A$2:$D$51,4,0),"")</f>
        <v/>
      </c>
      <c r="W53" s="31" t="str">
        <f>IFERROR(VLOOKUP(W51,[1]祝日!$A$2:$D$51,4,0),"")</f>
        <v/>
      </c>
      <c r="X53" s="31" t="str">
        <f>IFERROR(VLOOKUP(X51,[1]祝日!$A$2:$D$51,4,0),"")</f>
        <v/>
      </c>
      <c r="Y53" s="31" t="str">
        <f>IFERROR(VLOOKUP(Y51,[1]祝日!$A$2:$D$51,4,0),"")</f>
        <v/>
      </c>
      <c r="Z53" s="31" t="str">
        <f>IFERROR(VLOOKUP(Z51,[1]祝日!$A$2:$D$51,4,0),"")</f>
        <v>祝</v>
      </c>
      <c r="AA53" s="31" t="str">
        <f>IFERROR(VLOOKUP(AA51,[1]祝日!$A$2:$D$51,4,0),"")</f>
        <v/>
      </c>
      <c r="AB53" s="31" t="str">
        <f>IFERROR(VLOOKUP(AB51,[1]祝日!$A$2:$D$51,4,0),"")</f>
        <v/>
      </c>
      <c r="AC53" s="31" t="str">
        <f>IFERROR(VLOOKUP(AC51,[1]祝日!$A$2:$D$51,4,0),"")</f>
        <v/>
      </c>
      <c r="AD53" s="31" t="str">
        <f>IFERROR(VLOOKUP(AD51,[1]祝日!$A$2:$D$51,4,0),"")</f>
        <v/>
      </c>
      <c r="AE53" s="31" t="str">
        <f>IFERROR(VLOOKUP(AE51,[1]祝日!$A$2:$D$51,4,0),"")</f>
        <v/>
      </c>
      <c r="AF53" s="31" t="str">
        <f>IFERROR(VLOOKUP(AF51,[1]祝日!$A$2:$D$51,4,0),"")</f>
        <v/>
      </c>
      <c r="AG53" s="31" t="str">
        <f>IFERROR(VLOOKUP(AG51,[1]祝日!$A$2:$D$51,4,0),"")</f>
        <v/>
      </c>
      <c r="AH53" s="34" t="str">
        <f>IFERROR(VLOOKUP(AH51,[1]祝日!$A$2:$A$51,3,0),"")</f>
        <v/>
      </c>
      <c r="AI53" s="35"/>
      <c r="AJ53" s="36" t="s">
        <v>52</v>
      </c>
      <c r="AK53" s="38">
        <f>AK51-AK52</f>
        <v>30</v>
      </c>
    </row>
    <row r="54" spans="2:37" ht="16.5" customHeight="1" x14ac:dyDescent="0.15">
      <c r="B54" s="51" t="s">
        <v>18</v>
      </c>
      <c r="C54" s="6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2"/>
      <c r="AF54" s="33"/>
      <c r="AG54" s="31"/>
      <c r="AH54" s="34"/>
      <c r="AI54" s="35"/>
      <c r="AJ54" s="36" t="s">
        <v>7</v>
      </c>
      <c r="AK54" s="39">
        <f>COUNTIFS(D55:AH55,"休")</f>
        <v>9</v>
      </c>
    </row>
    <row r="55" spans="2:37" ht="16.5" customHeight="1" x14ac:dyDescent="0.15">
      <c r="B55" s="52" t="s">
        <v>1</v>
      </c>
      <c r="C55" s="70"/>
      <c r="D55" s="62" t="s">
        <v>62</v>
      </c>
      <c r="E55" s="54"/>
      <c r="F55" s="54"/>
      <c r="G55" s="54"/>
      <c r="H55" s="54"/>
      <c r="I55" s="54"/>
      <c r="J55" s="54" t="s">
        <v>60</v>
      </c>
      <c r="K55" s="54" t="s">
        <v>60</v>
      </c>
      <c r="L55" s="54"/>
      <c r="M55" s="54"/>
      <c r="N55" s="54"/>
      <c r="O55" s="54"/>
      <c r="P55" s="54"/>
      <c r="Q55" s="54" t="s">
        <v>60</v>
      </c>
      <c r="R55" s="54" t="s">
        <v>60</v>
      </c>
      <c r="S55" s="54"/>
      <c r="T55" s="54"/>
      <c r="U55" s="54"/>
      <c r="V55" s="54"/>
      <c r="W55" s="54"/>
      <c r="X55" s="54" t="s">
        <v>60</v>
      </c>
      <c r="Y55" s="54" t="s">
        <v>60</v>
      </c>
      <c r="Z55" s="54"/>
      <c r="AA55" s="54"/>
      <c r="AB55" s="54"/>
      <c r="AC55" s="54"/>
      <c r="AD55" s="54"/>
      <c r="AE55" s="54" t="s">
        <v>60</v>
      </c>
      <c r="AF55" s="54" t="s">
        <v>60</v>
      </c>
      <c r="AG55" s="54"/>
      <c r="AH55" s="56"/>
      <c r="AI55" s="35"/>
      <c r="AJ55" s="40" t="s">
        <v>8</v>
      </c>
      <c r="AK55" s="41">
        <f>AK54/AK53</f>
        <v>0.3</v>
      </c>
    </row>
    <row r="56" spans="2:37" ht="16.5" customHeight="1" x14ac:dyDescent="0.15">
      <c r="B56" s="13"/>
      <c r="C56" s="1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35"/>
    </row>
    <row r="57" spans="2:37" ht="16.5" customHeight="1" x14ac:dyDescent="0.15">
      <c r="B57" s="50" t="s">
        <v>4</v>
      </c>
      <c r="C57" s="68">
        <f>C51+31</f>
        <v>44170</v>
      </c>
      <c r="D57" s="25">
        <f>+AG51+1</f>
        <v>44166</v>
      </c>
      <c r="E57" s="26">
        <f>+D57+1</f>
        <v>44167</v>
      </c>
      <c r="F57" s="26">
        <f t="shared" ref="F57:S57" si="23">+E57+1</f>
        <v>44168</v>
      </c>
      <c r="G57" s="26">
        <f t="shared" si="23"/>
        <v>44169</v>
      </c>
      <c r="H57" s="26">
        <f t="shared" si="23"/>
        <v>44170</v>
      </c>
      <c r="I57" s="26">
        <f t="shared" si="23"/>
        <v>44171</v>
      </c>
      <c r="J57" s="26">
        <f t="shared" si="23"/>
        <v>44172</v>
      </c>
      <c r="K57" s="26">
        <f t="shared" si="23"/>
        <v>44173</v>
      </c>
      <c r="L57" s="26">
        <f t="shared" si="23"/>
        <v>44174</v>
      </c>
      <c r="M57" s="26">
        <f t="shared" si="23"/>
        <v>44175</v>
      </c>
      <c r="N57" s="26">
        <f t="shared" si="23"/>
        <v>44176</v>
      </c>
      <c r="O57" s="26">
        <f t="shared" si="23"/>
        <v>44177</v>
      </c>
      <c r="P57" s="26">
        <f t="shared" si="23"/>
        <v>44178</v>
      </c>
      <c r="Q57" s="26">
        <f t="shared" si="23"/>
        <v>44179</v>
      </c>
      <c r="R57" s="26">
        <f t="shared" si="23"/>
        <v>44180</v>
      </c>
      <c r="S57" s="26">
        <f t="shared" si="23"/>
        <v>44181</v>
      </c>
      <c r="T57" s="26">
        <f>+S57+1</f>
        <v>44182</v>
      </c>
      <c r="U57" s="26">
        <f t="shared" ref="U57:AH57" si="24">+T57+1</f>
        <v>44183</v>
      </c>
      <c r="V57" s="26">
        <f t="shared" si="24"/>
        <v>44184</v>
      </c>
      <c r="W57" s="26">
        <f t="shared" si="24"/>
        <v>44185</v>
      </c>
      <c r="X57" s="26">
        <f t="shared" si="24"/>
        <v>44186</v>
      </c>
      <c r="Y57" s="26">
        <f t="shared" si="24"/>
        <v>44187</v>
      </c>
      <c r="Z57" s="26">
        <f t="shared" si="24"/>
        <v>44188</v>
      </c>
      <c r="AA57" s="26">
        <f t="shared" si="24"/>
        <v>44189</v>
      </c>
      <c r="AB57" s="26">
        <f t="shared" si="24"/>
        <v>44190</v>
      </c>
      <c r="AC57" s="26">
        <f t="shared" si="24"/>
        <v>44191</v>
      </c>
      <c r="AD57" s="26">
        <f t="shared" si="24"/>
        <v>44192</v>
      </c>
      <c r="AE57" s="59">
        <f t="shared" si="24"/>
        <v>44193</v>
      </c>
      <c r="AF57" s="26">
        <f t="shared" si="24"/>
        <v>44194</v>
      </c>
      <c r="AG57" s="26">
        <f t="shared" si="24"/>
        <v>44195</v>
      </c>
      <c r="AH57" s="60">
        <f t="shared" si="24"/>
        <v>44196</v>
      </c>
      <c r="AJ57" s="29" t="s">
        <v>50</v>
      </c>
      <c r="AK57" s="30">
        <f>+COUNTA(D57:AH57)</f>
        <v>31</v>
      </c>
    </row>
    <row r="58" spans="2:37" ht="16.5" customHeight="1" x14ac:dyDescent="0.15">
      <c r="B58" s="51" t="s">
        <v>5</v>
      </c>
      <c r="C58" s="69"/>
      <c r="D58" s="31" t="str">
        <f t="shared" ref="D58:AH58" si="25">TEXT(WEEKDAY(+D57),"aaa")</f>
        <v>火</v>
      </c>
      <c r="E58" s="31" t="str">
        <f t="shared" si="25"/>
        <v>水</v>
      </c>
      <c r="F58" s="31" t="str">
        <f t="shared" si="25"/>
        <v>木</v>
      </c>
      <c r="G58" s="31" t="str">
        <f t="shared" si="25"/>
        <v>金</v>
      </c>
      <c r="H58" s="31" t="str">
        <f t="shared" si="25"/>
        <v>土</v>
      </c>
      <c r="I58" s="31" t="str">
        <f t="shared" si="25"/>
        <v>日</v>
      </c>
      <c r="J58" s="31" t="str">
        <f t="shared" si="25"/>
        <v>月</v>
      </c>
      <c r="K58" s="31" t="str">
        <f t="shared" si="25"/>
        <v>火</v>
      </c>
      <c r="L58" s="31" t="str">
        <f t="shared" si="25"/>
        <v>水</v>
      </c>
      <c r="M58" s="31" t="str">
        <f t="shared" si="25"/>
        <v>木</v>
      </c>
      <c r="N58" s="31" t="str">
        <f t="shared" si="25"/>
        <v>金</v>
      </c>
      <c r="O58" s="31" t="str">
        <f t="shared" si="25"/>
        <v>土</v>
      </c>
      <c r="P58" s="31" t="str">
        <f t="shared" si="25"/>
        <v>日</v>
      </c>
      <c r="Q58" s="31" t="str">
        <f t="shared" si="25"/>
        <v>月</v>
      </c>
      <c r="R58" s="31" t="str">
        <f t="shared" si="25"/>
        <v>火</v>
      </c>
      <c r="S58" s="31" t="str">
        <f t="shared" si="25"/>
        <v>水</v>
      </c>
      <c r="T58" s="31" t="str">
        <f t="shared" si="25"/>
        <v>木</v>
      </c>
      <c r="U58" s="31" t="str">
        <f t="shared" si="25"/>
        <v>金</v>
      </c>
      <c r="V58" s="31" t="str">
        <f t="shared" si="25"/>
        <v>土</v>
      </c>
      <c r="W58" s="31" t="str">
        <f t="shared" si="25"/>
        <v>日</v>
      </c>
      <c r="X58" s="31" t="str">
        <f t="shared" si="25"/>
        <v>月</v>
      </c>
      <c r="Y58" s="31" t="str">
        <f t="shared" si="25"/>
        <v>火</v>
      </c>
      <c r="Z58" s="31" t="str">
        <f t="shared" si="25"/>
        <v>水</v>
      </c>
      <c r="AA58" s="31" t="str">
        <f t="shared" si="25"/>
        <v>木</v>
      </c>
      <c r="AB58" s="31" t="str">
        <f t="shared" si="25"/>
        <v>金</v>
      </c>
      <c r="AC58" s="31" t="str">
        <f t="shared" si="25"/>
        <v>土</v>
      </c>
      <c r="AD58" s="31" t="str">
        <f t="shared" si="25"/>
        <v>日</v>
      </c>
      <c r="AE58" s="32" t="str">
        <f t="shared" si="25"/>
        <v>月</v>
      </c>
      <c r="AF58" s="33" t="str">
        <f t="shared" si="25"/>
        <v>火</v>
      </c>
      <c r="AG58" s="31" t="str">
        <f t="shared" si="25"/>
        <v>水</v>
      </c>
      <c r="AH58" s="34" t="str">
        <f t="shared" si="25"/>
        <v>木</v>
      </c>
      <c r="AI58" s="28"/>
      <c r="AJ58" s="36" t="s">
        <v>55</v>
      </c>
      <c r="AK58" s="37">
        <f>+COUNTA(D60:AH60)</f>
        <v>3</v>
      </c>
    </row>
    <row r="59" spans="2:37" ht="16.5" customHeight="1" x14ac:dyDescent="0.15">
      <c r="B59" s="51" t="s">
        <v>45</v>
      </c>
      <c r="C59" s="69"/>
      <c r="D59" s="31" t="str">
        <f>IFERROR(VLOOKUP(D57,[1]祝日!$A$2:$D$51,4,0),"")</f>
        <v/>
      </c>
      <c r="E59" s="31" t="str">
        <f>IFERROR(VLOOKUP(E57,[1]祝日!$A$2:$D$51,4,0),"")</f>
        <v/>
      </c>
      <c r="F59" s="31" t="str">
        <f>IFERROR(VLOOKUP(F57,[1]祝日!$A$2:$D$51,4,0),"")</f>
        <v/>
      </c>
      <c r="G59" s="31" t="str">
        <f>IFERROR(VLOOKUP(G57,[1]祝日!$A$2:$D$51,4,0),"")</f>
        <v/>
      </c>
      <c r="H59" s="31" t="str">
        <f>IFERROR(VLOOKUP(H57,[1]祝日!$A$2:$D$51,4,0),"")</f>
        <v/>
      </c>
      <c r="I59" s="31" t="str">
        <f>IFERROR(VLOOKUP(I57,[1]祝日!$A$2:$D$51,4,0),"")</f>
        <v/>
      </c>
      <c r="J59" s="31" t="str">
        <f>IFERROR(VLOOKUP(J57,[1]祝日!$A$2:$D$51,4,0),"")</f>
        <v/>
      </c>
      <c r="K59" s="31" t="str">
        <f>IFERROR(VLOOKUP(K57,[1]祝日!$A$2:$D$51,4,0),"")</f>
        <v/>
      </c>
      <c r="L59" s="31" t="str">
        <f>IFERROR(VLOOKUP(L57,[1]祝日!$A$2:$D$51,4,0),"")</f>
        <v/>
      </c>
      <c r="M59" s="31" t="str">
        <f>IFERROR(VLOOKUP(M57,[1]祝日!$A$2:$D$51,4,0),"")</f>
        <v/>
      </c>
      <c r="N59" s="31" t="str">
        <f>IFERROR(VLOOKUP(N57,[1]祝日!$A$2:$D$51,4,0),"")</f>
        <v/>
      </c>
      <c r="O59" s="31" t="str">
        <f>IFERROR(VLOOKUP(O57,[1]祝日!$A$2:$D$51,4,0),"")</f>
        <v/>
      </c>
      <c r="P59" s="31" t="str">
        <f>IFERROR(VLOOKUP(P57,[1]祝日!$A$2:$D$51,4,0),"")</f>
        <v/>
      </c>
      <c r="Q59" s="31" t="str">
        <f>IFERROR(VLOOKUP(Q57,[1]祝日!$A$2:$D$51,4,0),"")</f>
        <v/>
      </c>
      <c r="R59" s="31" t="str">
        <f>IFERROR(VLOOKUP(R57,[1]祝日!$A$2:$D$51,4,0),"")</f>
        <v/>
      </c>
      <c r="S59" s="31" t="str">
        <f>IFERROR(VLOOKUP(S57,[1]祝日!$A$2:$D$51,4,0),"")</f>
        <v/>
      </c>
      <c r="T59" s="31" t="str">
        <f>IFERROR(VLOOKUP(T57,[1]祝日!$A$2:$D$51,4,0),"")</f>
        <v/>
      </c>
      <c r="U59" s="31" t="str">
        <f>IFERROR(VLOOKUP(U57,[1]祝日!$A$2:$D$51,4,0),"")</f>
        <v/>
      </c>
      <c r="V59" s="31" t="str">
        <f>IFERROR(VLOOKUP(V57,[1]祝日!$A$2:$D$51,4,0),"")</f>
        <v/>
      </c>
      <c r="W59" s="31" t="str">
        <f>IFERROR(VLOOKUP(W57,[1]祝日!$A$2:$D$51,4,0),"")</f>
        <v/>
      </c>
      <c r="X59" s="31" t="str">
        <f>IFERROR(VLOOKUP(X57,[1]祝日!$A$2:$D$51,4,0),"")</f>
        <v/>
      </c>
      <c r="Y59" s="31" t="str">
        <f>IFERROR(VLOOKUP(Y57,[1]祝日!$A$2:$D$51,4,0),"")</f>
        <v/>
      </c>
      <c r="Z59" s="31" t="str">
        <f>IFERROR(VLOOKUP(Z57,[1]祝日!$A$2:$D$51,4,0),"")</f>
        <v/>
      </c>
      <c r="AA59" s="31" t="str">
        <f>IFERROR(VLOOKUP(AA57,[1]祝日!$A$2:$D$51,4,0),"")</f>
        <v/>
      </c>
      <c r="AB59" s="31" t="str">
        <f>IFERROR(VLOOKUP(AB57,[1]祝日!$A$2:$D$51,4,0),"")</f>
        <v/>
      </c>
      <c r="AC59" s="31" t="str">
        <f>IFERROR(VLOOKUP(AC57,[1]祝日!$A$2:$D$51,4,0),"")</f>
        <v/>
      </c>
      <c r="AD59" s="31" t="str">
        <f>IFERROR(VLOOKUP(AD57,[1]祝日!$A$2:$D$51,4,0),"")</f>
        <v/>
      </c>
      <c r="AE59" s="31" t="str">
        <f>IFERROR(VLOOKUP(AE57,[1]祝日!$A$2:$D$51,4,0),"")</f>
        <v/>
      </c>
      <c r="AF59" s="31" t="str">
        <f>IFERROR(VLOOKUP(AF57,[1]祝日!$A$2:$D$51,4,0),"")</f>
        <v/>
      </c>
      <c r="AG59" s="31" t="str">
        <f>IFERROR(VLOOKUP(AG57,[1]祝日!$A$2:$D$51,4,0),"")</f>
        <v/>
      </c>
      <c r="AH59" s="34" t="str">
        <f>IFERROR(VLOOKUP(AH57,[1]祝日!$A$2:$A$51,3,0),"")</f>
        <v/>
      </c>
      <c r="AI59" s="35"/>
      <c r="AJ59" s="36" t="s">
        <v>52</v>
      </c>
      <c r="AK59" s="38">
        <f>AK57-AK58</f>
        <v>28</v>
      </c>
    </row>
    <row r="60" spans="2:37" ht="16.5" customHeight="1" x14ac:dyDescent="0.15">
      <c r="B60" s="51" t="s">
        <v>18</v>
      </c>
      <c r="C60" s="6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2"/>
      <c r="AF60" s="33" t="s">
        <v>63</v>
      </c>
      <c r="AG60" s="33" t="s">
        <v>63</v>
      </c>
      <c r="AH60" s="34" t="s">
        <v>63</v>
      </c>
      <c r="AI60" s="35"/>
      <c r="AJ60" s="36" t="s">
        <v>7</v>
      </c>
      <c r="AK60" s="39">
        <f>COUNTIFS(D61:AH61,"休")</f>
        <v>8</v>
      </c>
    </row>
    <row r="61" spans="2:37" ht="16.5" customHeight="1" x14ac:dyDescent="0.15">
      <c r="B61" s="52" t="s">
        <v>1</v>
      </c>
      <c r="C61" s="70"/>
      <c r="D61" s="53"/>
      <c r="E61" s="54"/>
      <c r="F61" s="54"/>
      <c r="G61" s="54"/>
      <c r="H61" s="54" t="s">
        <v>60</v>
      </c>
      <c r="I61" s="54" t="s">
        <v>60</v>
      </c>
      <c r="J61" s="54"/>
      <c r="K61" s="54"/>
      <c r="L61" s="54"/>
      <c r="M61" s="54"/>
      <c r="N61" s="54"/>
      <c r="O61" s="54" t="s">
        <v>60</v>
      </c>
      <c r="P61" s="54" t="s">
        <v>60</v>
      </c>
      <c r="Q61" s="54"/>
      <c r="R61" s="54"/>
      <c r="S61" s="54"/>
      <c r="T61" s="54"/>
      <c r="U61" s="54"/>
      <c r="V61" s="54" t="s">
        <v>60</v>
      </c>
      <c r="W61" s="54" t="s">
        <v>60</v>
      </c>
      <c r="X61" s="54"/>
      <c r="Y61" s="54"/>
      <c r="Z61" s="54"/>
      <c r="AA61" s="54"/>
      <c r="AB61" s="54"/>
      <c r="AC61" s="54" t="s">
        <v>60</v>
      </c>
      <c r="AD61" s="54" t="s">
        <v>60</v>
      </c>
      <c r="AE61" s="55"/>
      <c r="AF61" s="54"/>
      <c r="AG61" s="54"/>
      <c r="AH61" s="56"/>
      <c r="AI61" s="35"/>
      <c r="AJ61" s="40" t="s">
        <v>8</v>
      </c>
      <c r="AK61" s="41">
        <f>AK60/AK59</f>
        <v>0.2857142857142857</v>
      </c>
    </row>
    <row r="62" spans="2:37" ht="16.5" customHeight="1" x14ac:dyDescent="0.15"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35"/>
    </row>
    <row r="63" spans="2:37" ht="16.5" customHeight="1" x14ac:dyDescent="0.15">
      <c r="B63" s="50" t="s">
        <v>4</v>
      </c>
      <c r="C63" s="68">
        <f>C57+31</f>
        <v>44201</v>
      </c>
      <c r="D63" s="25">
        <f>+AH57+1</f>
        <v>44197</v>
      </c>
      <c r="E63" s="26">
        <f>+D63+1</f>
        <v>44198</v>
      </c>
      <c r="F63" s="26">
        <f t="shared" ref="F63:S63" si="26">+E63+1</f>
        <v>44199</v>
      </c>
      <c r="G63" s="26">
        <f t="shared" si="26"/>
        <v>44200</v>
      </c>
      <c r="H63" s="26">
        <f t="shared" si="26"/>
        <v>44201</v>
      </c>
      <c r="I63" s="26">
        <f t="shared" si="26"/>
        <v>44202</v>
      </c>
      <c r="J63" s="26">
        <f t="shared" si="26"/>
        <v>44203</v>
      </c>
      <c r="K63" s="26">
        <f t="shared" si="26"/>
        <v>44204</v>
      </c>
      <c r="L63" s="26">
        <f t="shared" si="26"/>
        <v>44205</v>
      </c>
      <c r="M63" s="26">
        <f t="shared" si="26"/>
        <v>44206</v>
      </c>
      <c r="N63" s="26">
        <f t="shared" si="26"/>
        <v>44207</v>
      </c>
      <c r="O63" s="26">
        <f t="shared" si="26"/>
        <v>44208</v>
      </c>
      <c r="P63" s="26">
        <f t="shared" si="26"/>
        <v>44209</v>
      </c>
      <c r="Q63" s="26">
        <f t="shared" si="26"/>
        <v>44210</v>
      </c>
      <c r="R63" s="26">
        <f t="shared" si="26"/>
        <v>44211</v>
      </c>
      <c r="S63" s="26">
        <f t="shared" si="26"/>
        <v>44212</v>
      </c>
      <c r="T63" s="26">
        <f>+S63+1</f>
        <v>44213</v>
      </c>
      <c r="U63" s="26">
        <f t="shared" ref="U63:AH63" si="27">+T63+1</f>
        <v>44214</v>
      </c>
      <c r="V63" s="26">
        <f t="shared" si="27"/>
        <v>44215</v>
      </c>
      <c r="W63" s="26">
        <f t="shared" si="27"/>
        <v>44216</v>
      </c>
      <c r="X63" s="26">
        <f t="shared" si="27"/>
        <v>44217</v>
      </c>
      <c r="Y63" s="26">
        <f t="shared" si="27"/>
        <v>44218</v>
      </c>
      <c r="Z63" s="26">
        <f t="shared" si="27"/>
        <v>44219</v>
      </c>
      <c r="AA63" s="26">
        <f t="shared" si="27"/>
        <v>44220</v>
      </c>
      <c r="AB63" s="26">
        <f t="shared" si="27"/>
        <v>44221</v>
      </c>
      <c r="AC63" s="26">
        <f t="shared" si="27"/>
        <v>44222</v>
      </c>
      <c r="AD63" s="26">
        <f t="shared" si="27"/>
        <v>44223</v>
      </c>
      <c r="AE63" s="59">
        <f t="shared" si="27"/>
        <v>44224</v>
      </c>
      <c r="AF63" s="26">
        <f t="shared" si="27"/>
        <v>44225</v>
      </c>
      <c r="AG63" s="26">
        <f t="shared" si="27"/>
        <v>44226</v>
      </c>
      <c r="AH63" s="60">
        <f t="shared" si="27"/>
        <v>44227</v>
      </c>
      <c r="AI63" s="35"/>
      <c r="AJ63" s="29" t="s">
        <v>50</v>
      </c>
      <c r="AK63" s="30">
        <f>+COUNTA(D63:AH63)</f>
        <v>31</v>
      </c>
    </row>
    <row r="64" spans="2:37" ht="16.5" customHeight="1" x14ac:dyDescent="0.15">
      <c r="B64" s="51" t="s">
        <v>5</v>
      </c>
      <c r="C64" s="69"/>
      <c r="D64" s="31" t="str">
        <f t="shared" ref="D64:AH64" si="28">TEXT(WEEKDAY(+D63),"aaa")</f>
        <v>金</v>
      </c>
      <c r="E64" s="31" t="str">
        <f t="shared" si="28"/>
        <v>土</v>
      </c>
      <c r="F64" s="31" t="str">
        <f t="shared" si="28"/>
        <v>日</v>
      </c>
      <c r="G64" s="31" t="str">
        <f t="shared" si="28"/>
        <v>月</v>
      </c>
      <c r="H64" s="31" t="str">
        <f t="shared" si="28"/>
        <v>火</v>
      </c>
      <c r="I64" s="31" t="str">
        <f t="shared" si="28"/>
        <v>水</v>
      </c>
      <c r="J64" s="31" t="str">
        <f t="shared" si="28"/>
        <v>木</v>
      </c>
      <c r="K64" s="31" t="str">
        <f t="shared" si="28"/>
        <v>金</v>
      </c>
      <c r="L64" s="31" t="str">
        <f t="shared" si="28"/>
        <v>土</v>
      </c>
      <c r="M64" s="31" t="str">
        <f t="shared" si="28"/>
        <v>日</v>
      </c>
      <c r="N64" s="31" t="str">
        <f t="shared" si="28"/>
        <v>月</v>
      </c>
      <c r="O64" s="31" t="str">
        <f t="shared" si="28"/>
        <v>火</v>
      </c>
      <c r="P64" s="31" t="str">
        <f t="shared" si="28"/>
        <v>水</v>
      </c>
      <c r="Q64" s="31" t="str">
        <f t="shared" si="28"/>
        <v>木</v>
      </c>
      <c r="R64" s="31" t="str">
        <f t="shared" si="28"/>
        <v>金</v>
      </c>
      <c r="S64" s="31" t="str">
        <f t="shared" si="28"/>
        <v>土</v>
      </c>
      <c r="T64" s="31" t="str">
        <f t="shared" si="28"/>
        <v>日</v>
      </c>
      <c r="U64" s="31" t="str">
        <f t="shared" si="28"/>
        <v>月</v>
      </c>
      <c r="V64" s="31" t="str">
        <f t="shared" si="28"/>
        <v>火</v>
      </c>
      <c r="W64" s="31" t="str">
        <f t="shared" si="28"/>
        <v>水</v>
      </c>
      <c r="X64" s="31" t="str">
        <f t="shared" si="28"/>
        <v>木</v>
      </c>
      <c r="Y64" s="31" t="str">
        <f t="shared" si="28"/>
        <v>金</v>
      </c>
      <c r="Z64" s="31" t="str">
        <f t="shared" si="28"/>
        <v>土</v>
      </c>
      <c r="AA64" s="31" t="str">
        <f t="shared" si="28"/>
        <v>日</v>
      </c>
      <c r="AB64" s="31" t="str">
        <f t="shared" si="28"/>
        <v>月</v>
      </c>
      <c r="AC64" s="31" t="str">
        <f t="shared" si="28"/>
        <v>火</v>
      </c>
      <c r="AD64" s="31" t="str">
        <f t="shared" si="28"/>
        <v>水</v>
      </c>
      <c r="AE64" s="32" t="str">
        <f t="shared" si="28"/>
        <v>木</v>
      </c>
      <c r="AF64" s="33" t="str">
        <f t="shared" si="28"/>
        <v>金</v>
      </c>
      <c r="AG64" s="31" t="str">
        <f t="shared" si="28"/>
        <v>土</v>
      </c>
      <c r="AH64" s="34" t="str">
        <f t="shared" si="28"/>
        <v>日</v>
      </c>
      <c r="AJ64" s="36" t="s">
        <v>55</v>
      </c>
      <c r="AK64" s="37">
        <f>+COUNTA(D66:AH66)</f>
        <v>3</v>
      </c>
    </row>
    <row r="65" spans="2:37" ht="16.5" customHeight="1" x14ac:dyDescent="0.15">
      <c r="B65" s="51" t="s">
        <v>45</v>
      </c>
      <c r="C65" s="69"/>
      <c r="D65" s="31" t="str">
        <f>IFERROR(VLOOKUP(D63,[1]祝日!$A$2:$D$51,4,0),"")</f>
        <v>祝</v>
      </c>
      <c r="E65" s="31" t="str">
        <f>IFERROR(VLOOKUP(E63,[1]祝日!$A$2:$D$51,4,0),"")</f>
        <v/>
      </c>
      <c r="F65" s="31" t="str">
        <f>IFERROR(VLOOKUP(F63,[1]祝日!$A$2:$D$51,4,0),"")</f>
        <v/>
      </c>
      <c r="G65" s="31" t="str">
        <f>IFERROR(VLOOKUP(G63,[1]祝日!$A$2:$D$51,4,0),"")</f>
        <v/>
      </c>
      <c r="H65" s="31" t="str">
        <f>IFERROR(VLOOKUP(H63,[1]祝日!$A$2:$D$51,4,0),"")</f>
        <v/>
      </c>
      <c r="I65" s="31" t="str">
        <f>IFERROR(VLOOKUP(I63,[1]祝日!$A$2:$D$51,4,0),"")</f>
        <v/>
      </c>
      <c r="J65" s="31" t="str">
        <f>IFERROR(VLOOKUP(J63,[1]祝日!$A$2:$D$51,4,0),"")</f>
        <v/>
      </c>
      <c r="K65" s="31" t="str">
        <f>IFERROR(VLOOKUP(K63,[1]祝日!$A$2:$D$51,4,0),"")</f>
        <v/>
      </c>
      <c r="L65" s="31" t="str">
        <f>IFERROR(VLOOKUP(L63,[1]祝日!$A$2:$D$51,4,0),"")</f>
        <v/>
      </c>
      <c r="M65" s="31" t="str">
        <f>IFERROR(VLOOKUP(M63,[1]祝日!$A$2:$D$51,4,0),"")</f>
        <v/>
      </c>
      <c r="N65" s="31" t="str">
        <f>IFERROR(VLOOKUP(N63,[1]祝日!$A$2:$D$51,4,0),"")</f>
        <v>祝</v>
      </c>
      <c r="O65" s="31" t="str">
        <f>IFERROR(VLOOKUP(O63,[1]祝日!$A$2:$D$51,4,0),"")</f>
        <v/>
      </c>
      <c r="P65" s="31" t="str">
        <f>IFERROR(VLOOKUP(P63,[1]祝日!$A$2:$D$51,4,0),"")</f>
        <v/>
      </c>
      <c r="Q65" s="31" t="str">
        <f>IFERROR(VLOOKUP(Q63,[1]祝日!$A$2:$D$51,4,0),"")</f>
        <v/>
      </c>
      <c r="R65" s="31" t="str">
        <f>IFERROR(VLOOKUP(R63,[1]祝日!$A$2:$D$51,4,0),"")</f>
        <v/>
      </c>
      <c r="S65" s="31" t="str">
        <f>IFERROR(VLOOKUP(S63,[1]祝日!$A$2:$D$51,4,0),"")</f>
        <v/>
      </c>
      <c r="T65" s="31" t="str">
        <f>IFERROR(VLOOKUP(T63,[1]祝日!$A$2:$D$51,4,0),"")</f>
        <v/>
      </c>
      <c r="U65" s="31" t="str">
        <f>IFERROR(VLOOKUP(U63,[1]祝日!$A$2:$D$51,4,0),"")</f>
        <v/>
      </c>
      <c r="V65" s="31" t="str">
        <f>IFERROR(VLOOKUP(V63,[1]祝日!$A$2:$D$51,4,0),"")</f>
        <v/>
      </c>
      <c r="W65" s="31" t="str">
        <f>IFERROR(VLOOKUP(W63,[1]祝日!$A$2:$D$51,4,0),"")</f>
        <v/>
      </c>
      <c r="X65" s="31" t="str">
        <f>IFERROR(VLOOKUP(X63,[1]祝日!$A$2:$D$51,4,0),"")</f>
        <v/>
      </c>
      <c r="Y65" s="31" t="str">
        <f>IFERROR(VLOOKUP(Y63,[1]祝日!$A$2:$D$51,4,0),"")</f>
        <v/>
      </c>
      <c r="Z65" s="31" t="str">
        <f>IFERROR(VLOOKUP(Z63,[1]祝日!$A$2:$D$51,4,0),"")</f>
        <v/>
      </c>
      <c r="AA65" s="31" t="str">
        <f>IFERROR(VLOOKUP(AA63,[1]祝日!$A$2:$D$51,4,0),"")</f>
        <v/>
      </c>
      <c r="AB65" s="31" t="str">
        <f>IFERROR(VLOOKUP(AB63,[1]祝日!$A$2:$D$51,4,0),"")</f>
        <v/>
      </c>
      <c r="AC65" s="31" t="str">
        <f>IFERROR(VLOOKUP(AC63,[1]祝日!$A$2:$D$51,4,0),"")</f>
        <v/>
      </c>
      <c r="AD65" s="31" t="str">
        <f>IFERROR(VLOOKUP(AD63,[1]祝日!$A$2:$D$51,4,0),"")</f>
        <v/>
      </c>
      <c r="AE65" s="31" t="str">
        <f>IFERROR(VLOOKUP(AE63,[1]祝日!$A$2:$D$51,4,0),"")</f>
        <v/>
      </c>
      <c r="AF65" s="31" t="str">
        <f>IFERROR(VLOOKUP(AF63,[1]祝日!$A$2:$D$51,4,0),"")</f>
        <v/>
      </c>
      <c r="AG65" s="31" t="str">
        <f>IFERROR(VLOOKUP(AG63,[1]祝日!$A$2:$D$51,4,0),"")</f>
        <v/>
      </c>
      <c r="AH65" s="34" t="str">
        <f>IFERROR(VLOOKUP(AH63,[1]祝日!$A$2:$A$51,3,0),"")</f>
        <v/>
      </c>
      <c r="AI65" s="28"/>
      <c r="AJ65" s="36" t="s">
        <v>52</v>
      </c>
      <c r="AK65" s="38">
        <f>AK63-AK64</f>
        <v>28</v>
      </c>
    </row>
    <row r="66" spans="2:37" ht="16.5" customHeight="1" x14ac:dyDescent="0.15">
      <c r="B66" s="51" t="s">
        <v>18</v>
      </c>
      <c r="C66" s="69"/>
      <c r="D66" s="31" t="s">
        <v>63</v>
      </c>
      <c r="E66" s="31" t="s">
        <v>63</v>
      </c>
      <c r="F66" s="31" t="s">
        <v>63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2"/>
      <c r="AF66" s="33"/>
      <c r="AG66" s="31"/>
      <c r="AH66" s="34"/>
      <c r="AI66" s="35"/>
      <c r="AJ66" s="36" t="s">
        <v>7</v>
      </c>
      <c r="AK66" s="39">
        <f>COUNTIFS(D67:AH67,"休")</f>
        <v>8</v>
      </c>
    </row>
    <row r="67" spans="2:37" ht="16.5" customHeight="1" x14ac:dyDescent="0.15">
      <c r="B67" s="52" t="s">
        <v>1</v>
      </c>
      <c r="C67" s="70"/>
      <c r="D67" s="62"/>
      <c r="E67" s="54"/>
      <c r="F67" s="54"/>
      <c r="G67" s="54"/>
      <c r="H67" s="54"/>
      <c r="I67" s="54"/>
      <c r="J67" s="54"/>
      <c r="K67" s="54"/>
      <c r="L67" s="54" t="s">
        <v>60</v>
      </c>
      <c r="M67" s="54" t="s">
        <v>60</v>
      </c>
      <c r="N67" s="54"/>
      <c r="O67" s="54"/>
      <c r="P67" s="54"/>
      <c r="Q67" s="54"/>
      <c r="R67" s="54"/>
      <c r="S67" s="54" t="s">
        <v>60</v>
      </c>
      <c r="T67" s="54" t="s">
        <v>60</v>
      </c>
      <c r="U67" s="54"/>
      <c r="V67" s="54"/>
      <c r="W67" s="54"/>
      <c r="X67" s="54"/>
      <c r="Y67" s="54"/>
      <c r="Z67" s="54" t="s">
        <v>60</v>
      </c>
      <c r="AA67" s="54" t="s">
        <v>60</v>
      </c>
      <c r="AB67" s="54"/>
      <c r="AC67" s="54"/>
      <c r="AD67" s="54"/>
      <c r="AE67" s="55"/>
      <c r="AF67" s="54"/>
      <c r="AG67" s="54" t="s">
        <v>60</v>
      </c>
      <c r="AH67" s="56" t="s">
        <v>60</v>
      </c>
      <c r="AI67" s="35"/>
      <c r="AJ67" s="40" t="s">
        <v>8</v>
      </c>
      <c r="AK67" s="41">
        <f>AK66/AK65</f>
        <v>0.2857142857142857</v>
      </c>
    </row>
    <row r="68" spans="2:37" ht="16.5" customHeight="1" x14ac:dyDescent="0.15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35"/>
    </row>
    <row r="69" spans="2:37" ht="16.5" customHeight="1" x14ac:dyDescent="0.15">
      <c r="B69" s="50" t="s">
        <v>4</v>
      </c>
      <c r="C69" s="68">
        <f>C63+31</f>
        <v>44232</v>
      </c>
      <c r="D69" s="25">
        <f>+AH63+1</f>
        <v>44228</v>
      </c>
      <c r="E69" s="26">
        <f>+D69+1</f>
        <v>44229</v>
      </c>
      <c r="F69" s="26">
        <f t="shared" ref="F69:S69" si="29">+E69+1</f>
        <v>44230</v>
      </c>
      <c r="G69" s="26">
        <f t="shared" si="29"/>
        <v>44231</v>
      </c>
      <c r="H69" s="26">
        <f t="shared" si="29"/>
        <v>44232</v>
      </c>
      <c r="I69" s="26">
        <f t="shared" si="29"/>
        <v>44233</v>
      </c>
      <c r="J69" s="26">
        <f t="shared" si="29"/>
        <v>44234</v>
      </c>
      <c r="K69" s="26">
        <f t="shared" si="29"/>
        <v>44235</v>
      </c>
      <c r="L69" s="26">
        <f t="shared" si="29"/>
        <v>44236</v>
      </c>
      <c r="M69" s="26">
        <f t="shared" si="29"/>
        <v>44237</v>
      </c>
      <c r="N69" s="26">
        <f t="shared" si="29"/>
        <v>44238</v>
      </c>
      <c r="O69" s="26">
        <f t="shared" si="29"/>
        <v>44239</v>
      </c>
      <c r="P69" s="26">
        <f t="shared" si="29"/>
        <v>44240</v>
      </c>
      <c r="Q69" s="26">
        <f t="shared" si="29"/>
        <v>44241</v>
      </c>
      <c r="R69" s="26">
        <f t="shared" si="29"/>
        <v>44242</v>
      </c>
      <c r="S69" s="26">
        <f t="shared" si="29"/>
        <v>44243</v>
      </c>
      <c r="T69" s="26">
        <f>+S69+1</f>
        <v>44244</v>
      </c>
      <c r="U69" s="26">
        <f t="shared" ref="U69:AE69" si="30">+T69+1</f>
        <v>44245</v>
      </c>
      <c r="V69" s="26">
        <f t="shared" si="30"/>
        <v>44246</v>
      </c>
      <c r="W69" s="26">
        <f t="shared" si="30"/>
        <v>44247</v>
      </c>
      <c r="X69" s="26">
        <f t="shared" si="30"/>
        <v>44248</v>
      </c>
      <c r="Y69" s="26">
        <f t="shared" si="30"/>
        <v>44249</v>
      </c>
      <c r="Z69" s="26">
        <f t="shared" si="30"/>
        <v>44250</v>
      </c>
      <c r="AA69" s="26">
        <f t="shared" si="30"/>
        <v>44251</v>
      </c>
      <c r="AB69" s="26">
        <f t="shared" si="30"/>
        <v>44252</v>
      </c>
      <c r="AC69" s="26">
        <f t="shared" si="30"/>
        <v>44253</v>
      </c>
      <c r="AD69" s="26">
        <f t="shared" si="30"/>
        <v>44254</v>
      </c>
      <c r="AE69" s="59">
        <f t="shared" si="30"/>
        <v>44255</v>
      </c>
      <c r="AF69" s="26"/>
      <c r="AG69" s="26"/>
      <c r="AH69" s="27"/>
      <c r="AI69" s="35"/>
      <c r="AJ69" s="29" t="s">
        <v>50</v>
      </c>
      <c r="AK69" s="30">
        <f>+COUNTA(D69:AH69)</f>
        <v>28</v>
      </c>
    </row>
    <row r="70" spans="2:37" ht="16.5" customHeight="1" x14ac:dyDescent="0.15">
      <c r="B70" s="51" t="s">
        <v>5</v>
      </c>
      <c r="C70" s="69"/>
      <c r="D70" s="31" t="str">
        <f t="shared" ref="D70:AE70" si="31">TEXT(WEEKDAY(+D69),"aaa")</f>
        <v>月</v>
      </c>
      <c r="E70" s="31" t="str">
        <f t="shared" si="31"/>
        <v>火</v>
      </c>
      <c r="F70" s="31" t="str">
        <f t="shared" si="31"/>
        <v>水</v>
      </c>
      <c r="G70" s="31" t="str">
        <f t="shared" si="31"/>
        <v>木</v>
      </c>
      <c r="H70" s="31" t="str">
        <f t="shared" si="31"/>
        <v>金</v>
      </c>
      <c r="I70" s="31" t="str">
        <f t="shared" si="31"/>
        <v>土</v>
      </c>
      <c r="J70" s="31" t="str">
        <f t="shared" si="31"/>
        <v>日</v>
      </c>
      <c r="K70" s="31" t="str">
        <f t="shared" si="31"/>
        <v>月</v>
      </c>
      <c r="L70" s="31" t="str">
        <f t="shared" si="31"/>
        <v>火</v>
      </c>
      <c r="M70" s="31" t="str">
        <f t="shared" si="31"/>
        <v>水</v>
      </c>
      <c r="N70" s="31" t="str">
        <f t="shared" si="31"/>
        <v>木</v>
      </c>
      <c r="O70" s="31" t="str">
        <f t="shared" si="31"/>
        <v>金</v>
      </c>
      <c r="P70" s="31" t="str">
        <f t="shared" si="31"/>
        <v>土</v>
      </c>
      <c r="Q70" s="31" t="str">
        <f t="shared" si="31"/>
        <v>日</v>
      </c>
      <c r="R70" s="31" t="str">
        <f t="shared" si="31"/>
        <v>月</v>
      </c>
      <c r="S70" s="31" t="str">
        <f t="shared" si="31"/>
        <v>火</v>
      </c>
      <c r="T70" s="31" t="str">
        <f t="shared" si="31"/>
        <v>水</v>
      </c>
      <c r="U70" s="31" t="str">
        <f t="shared" si="31"/>
        <v>木</v>
      </c>
      <c r="V70" s="31" t="str">
        <f t="shared" si="31"/>
        <v>金</v>
      </c>
      <c r="W70" s="31" t="str">
        <f t="shared" si="31"/>
        <v>土</v>
      </c>
      <c r="X70" s="31" t="str">
        <f t="shared" si="31"/>
        <v>日</v>
      </c>
      <c r="Y70" s="31" t="str">
        <f t="shared" si="31"/>
        <v>月</v>
      </c>
      <c r="Z70" s="31" t="str">
        <f t="shared" si="31"/>
        <v>火</v>
      </c>
      <c r="AA70" s="31" t="str">
        <f t="shared" si="31"/>
        <v>水</v>
      </c>
      <c r="AB70" s="31" t="str">
        <f t="shared" si="31"/>
        <v>木</v>
      </c>
      <c r="AC70" s="31" t="str">
        <f t="shared" si="31"/>
        <v>金</v>
      </c>
      <c r="AD70" s="31" t="str">
        <f t="shared" si="31"/>
        <v>土</v>
      </c>
      <c r="AE70" s="32" t="str">
        <f t="shared" si="31"/>
        <v>日</v>
      </c>
      <c r="AF70" s="33"/>
      <c r="AG70" s="31"/>
      <c r="AH70" s="34"/>
      <c r="AI70" s="35"/>
      <c r="AJ70" s="36" t="s">
        <v>55</v>
      </c>
      <c r="AK70" s="37">
        <f>+COUNTA(D72:AH72)</f>
        <v>0</v>
      </c>
    </row>
    <row r="71" spans="2:37" ht="16.5" customHeight="1" x14ac:dyDescent="0.15">
      <c r="B71" s="51" t="s">
        <v>45</v>
      </c>
      <c r="C71" s="69"/>
      <c r="D71" s="31" t="str">
        <f>IFERROR(VLOOKUP(D69,[1]祝日!$A$2:$D$51,4,0),"")</f>
        <v/>
      </c>
      <c r="E71" s="31" t="str">
        <f>IFERROR(VLOOKUP(E69,[1]祝日!$A$2:$D$51,4,0),"")</f>
        <v/>
      </c>
      <c r="F71" s="31" t="str">
        <f>IFERROR(VLOOKUP(F69,[1]祝日!$A$2:$D$51,4,0),"")</f>
        <v/>
      </c>
      <c r="G71" s="31" t="str">
        <f>IFERROR(VLOOKUP(G69,[1]祝日!$A$2:$D$51,4,0),"")</f>
        <v/>
      </c>
      <c r="H71" s="31" t="str">
        <f>IFERROR(VLOOKUP(H69,[1]祝日!$A$2:$D$51,4,0),"")</f>
        <v/>
      </c>
      <c r="I71" s="31" t="str">
        <f>IFERROR(VLOOKUP(I69,[1]祝日!$A$2:$D$51,4,0),"")</f>
        <v/>
      </c>
      <c r="J71" s="31" t="str">
        <f>IFERROR(VLOOKUP(J69,[1]祝日!$A$2:$D$51,4,0),"")</f>
        <v/>
      </c>
      <c r="K71" s="31" t="str">
        <f>IFERROR(VLOOKUP(K69,[1]祝日!$A$2:$D$51,4,0),"")</f>
        <v/>
      </c>
      <c r="L71" s="31" t="str">
        <f>IFERROR(VLOOKUP(L69,[1]祝日!$A$2:$D$51,4,0),"")</f>
        <v/>
      </c>
      <c r="M71" s="31" t="str">
        <f>IFERROR(VLOOKUP(M69,[1]祝日!$A$2:$D$51,4,0),"")</f>
        <v/>
      </c>
      <c r="N71" s="31" t="str">
        <f>IFERROR(VLOOKUP(N69,[1]祝日!$A$2:$D$51,4,0),"")</f>
        <v>祝</v>
      </c>
      <c r="O71" s="31" t="str">
        <f>IFERROR(VLOOKUP(O69,[1]祝日!$A$2:$D$51,4,0),"")</f>
        <v/>
      </c>
      <c r="P71" s="31" t="str">
        <f>IFERROR(VLOOKUP(P69,[1]祝日!$A$2:$D$51,4,0),"")</f>
        <v/>
      </c>
      <c r="Q71" s="31" t="str">
        <f>IFERROR(VLOOKUP(Q69,[1]祝日!$A$2:$D$51,4,0),"")</f>
        <v/>
      </c>
      <c r="R71" s="31" t="str">
        <f>IFERROR(VLOOKUP(R69,[1]祝日!$A$2:$D$51,4,0),"")</f>
        <v/>
      </c>
      <c r="S71" s="31" t="str">
        <f>IFERROR(VLOOKUP(S69,[1]祝日!$A$2:$D$51,4,0),"")</f>
        <v/>
      </c>
      <c r="T71" s="31" t="str">
        <f>IFERROR(VLOOKUP(T69,[1]祝日!$A$2:$D$51,4,0),"")</f>
        <v/>
      </c>
      <c r="U71" s="31" t="str">
        <f>IFERROR(VLOOKUP(U69,[1]祝日!$A$2:$D$51,4,0),"")</f>
        <v/>
      </c>
      <c r="V71" s="31" t="str">
        <f>IFERROR(VLOOKUP(V69,[1]祝日!$A$2:$D$51,4,0),"")</f>
        <v/>
      </c>
      <c r="W71" s="31" t="str">
        <f>IFERROR(VLOOKUP(W69,[1]祝日!$A$2:$D$51,4,0),"")</f>
        <v/>
      </c>
      <c r="X71" s="31" t="str">
        <f>IFERROR(VLOOKUP(X69,[1]祝日!$A$2:$D$51,4,0),"")</f>
        <v/>
      </c>
      <c r="Y71" s="31" t="str">
        <f>IFERROR(VLOOKUP(Y69,[1]祝日!$A$2:$D$51,4,0),"")</f>
        <v/>
      </c>
      <c r="Z71" s="31" t="str">
        <f>IFERROR(VLOOKUP(Z69,[1]祝日!$A$2:$D$51,4,0),"")</f>
        <v>祝</v>
      </c>
      <c r="AA71" s="31" t="str">
        <f>IFERROR(VLOOKUP(AA69,[1]祝日!$A$2:$D$51,4,0),"")</f>
        <v/>
      </c>
      <c r="AB71" s="31" t="str">
        <f>IFERROR(VLOOKUP(AB69,[1]祝日!$A$2:$D$51,4,0),"")</f>
        <v/>
      </c>
      <c r="AC71" s="31" t="str">
        <f>IFERROR(VLOOKUP(AC69,[1]祝日!$A$2:$D$51,4,0),"")</f>
        <v/>
      </c>
      <c r="AD71" s="31" t="str">
        <f>IFERROR(VLOOKUP(AD69,[1]祝日!$A$2:$D$51,4,0),"")</f>
        <v/>
      </c>
      <c r="AE71" s="31" t="str">
        <f>IFERROR(VLOOKUP(AE69,[1]祝日!$A$2:$D$51,4,0),"")</f>
        <v/>
      </c>
      <c r="AF71" s="31" t="str">
        <f>IFERROR(VLOOKUP(AF69,[1]祝日!$A$2:$D$51,4,0),"")</f>
        <v/>
      </c>
      <c r="AG71" s="31" t="str">
        <f>IFERROR(VLOOKUP(AG69,[1]祝日!$A$2:$D$51,4,0),"")</f>
        <v/>
      </c>
      <c r="AH71" s="34" t="str">
        <f>IFERROR(VLOOKUP(AH69,[1]祝日!$A$2:$A$51,3,0),"")</f>
        <v/>
      </c>
      <c r="AJ71" s="36" t="s">
        <v>52</v>
      </c>
      <c r="AK71" s="38">
        <f>AK69-AK70</f>
        <v>28</v>
      </c>
    </row>
    <row r="72" spans="2:37" ht="16.5" customHeight="1" x14ac:dyDescent="0.15">
      <c r="B72" s="51" t="s">
        <v>18</v>
      </c>
      <c r="C72" s="6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2"/>
      <c r="AF72" s="33"/>
      <c r="AG72" s="31"/>
      <c r="AH72" s="34"/>
      <c r="AI72" s="28"/>
      <c r="AJ72" s="36" t="s">
        <v>7</v>
      </c>
      <c r="AK72" s="39">
        <f>COUNTIFS(D73:AH73,"休")</f>
        <v>8</v>
      </c>
    </row>
    <row r="73" spans="2:37" ht="16.5" customHeight="1" x14ac:dyDescent="0.15">
      <c r="B73" s="52" t="s">
        <v>1</v>
      </c>
      <c r="C73" s="70"/>
      <c r="D73" s="53"/>
      <c r="E73" s="54"/>
      <c r="F73" s="54"/>
      <c r="G73" s="54"/>
      <c r="H73" s="54"/>
      <c r="I73" s="54" t="s">
        <v>60</v>
      </c>
      <c r="J73" s="54" t="s">
        <v>60</v>
      </c>
      <c r="K73" s="54"/>
      <c r="L73" s="54"/>
      <c r="M73" s="54"/>
      <c r="N73" s="54"/>
      <c r="O73" s="54"/>
      <c r="P73" s="54" t="s">
        <v>60</v>
      </c>
      <c r="Q73" s="54" t="s">
        <v>60</v>
      </c>
      <c r="R73" s="54"/>
      <c r="S73" s="54"/>
      <c r="T73" s="54"/>
      <c r="U73" s="54"/>
      <c r="V73" s="54"/>
      <c r="W73" s="54" t="s">
        <v>60</v>
      </c>
      <c r="X73" s="54" t="s">
        <v>60</v>
      </c>
      <c r="Y73" s="54"/>
      <c r="Z73" s="54"/>
      <c r="AA73" s="54"/>
      <c r="AB73" s="54"/>
      <c r="AC73" s="54"/>
      <c r="AD73" s="54" t="s">
        <v>60</v>
      </c>
      <c r="AE73" s="54" t="s">
        <v>60</v>
      </c>
      <c r="AF73" s="54"/>
      <c r="AG73" s="54"/>
      <c r="AH73" s="56"/>
      <c r="AI73" s="35"/>
      <c r="AJ73" s="40" t="s">
        <v>8</v>
      </c>
      <c r="AK73" s="41">
        <f>AK72/AK71</f>
        <v>0.2857142857142857</v>
      </c>
    </row>
    <row r="74" spans="2:37" ht="16.5" customHeight="1" x14ac:dyDescent="0.15"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35"/>
    </row>
    <row r="75" spans="2:37" ht="16.5" customHeight="1" x14ac:dyDescent="0.15">
      <c r="B75" s="50" t="s">
        <v>4</v>
      </c>
      <c r="C75" s="68">
        <f>C69+31</f>
        <v>44263</v>
      </c>
      <c r="D75" s="25">
        <f>+AE69+1</f>
        <v>44256</v>
      </c>
      <c r="E75" s="26">
        <f>+D75+1</f>
        <v>44257</v>
      </c>
      <c r="F75" s="26">
        <f t="shared" ref="F75:S75" si="32">+E75+1</f>
        <v>44258</v>
      </c>
      <c r="G75" s="26">
        <f t="shared" si="32"/>
        <v>44259</v>
      </c>
      <c r="H75" s="26">
        <f t="shared" si="32"/>
        <v>44260</v>
      </c>
      <c r="I75" s="26">
        <f t="shared" si="32"/>
        <v>44261</v>
      </c>
      <c r="J75" s="26">
        <f t="shared" si="32"/>
        <v>44262</v>
      </c>
      <c r="K75" s="26">
        <f t="shared" si="32"/>
        <v>44263</v>
      </c>
      <c r="L75" s="26">
        <f t="shared" si="32"/>
        <v>44264</v>
      </c>
      <c r="M75" s="26">
        <f t="shared" si="32"/>
        <v>44265</v>
      </c>
      <c r="N75" s="26">
        <f t="shared" si="32"/>
        <v>44266</v>
      </c>
      <c r="O75" s="26">
        <f t="shared" si="32"/>
        <v>44267</v>
      </c>
      <c r="P75" s="26">
        <f t="shared" si="32"/>
        <v>44268</v>
      </c>
      <c r="Q75" s="26">
        <f t="shared" si="32"/>
        <v>44269</v>
      </c>
      <c r="R75" s="26">
        <f t="shared" si="32"/>
        <v>44270</v>
      </c>
      <c r="S75" s="26">
        <f t="shared" si="32"/>
        <v>44271</v>
      </c>
      <c r="T75" s="26">
        <f>+S75+1</f>
        <v>44272</v>
      </c>
      <c r="U75" s="26">
        <f t="shared" ref="U75:AH75" si="33">+T75+1</f>
        <v>44273</v>
      </c>
      <c r="V75" s="26">
        <f t="shared" si="33"/>
        <v>44274</v>
      </c>
      <c r="W75" s="26">
        <f t="shared" si="33"/>
        <v>44275</v>
      </c>
      <c r="X75" s="26">
        <f t="shared" si="33"/>
        <v>44276</v>
      </c>
      <c r="Y75" s="26">
        <f t="shared" si="33"/>
        <v>44277</v>
      </c>
      <c r="Z75" s="26">
        <f t="shared" si="33"/>
        <v>44278</v>
      </c>
      <c r="AA75" s="26">
        <f t="shared" si="33"/>
        <v>44279</v>
      </c>
      <c r="AB75" s="26">
        <f t="shared" si="33"/>
        <v>44280</v>
      </c>
      <c r="AC75" s="26">
        <f t="shared" si="33"/>
        <v>44281</v>
      </c>
      <c r="AD75" s="26">
        <f t="shared" si="33"/>
        <v>44282</v>
      </c>
      <c r="AE75" s="59">
        <f t="shared" si="33"/>
        <v>44283</v>
      </c>
      <c r="AF75" s="26">
        <f t="shared" si="33"/>
        <v>44284</v>
      </c>
      <c r="AG75" s="26">
        <f t="shared" si="33"/>
        <v>44285</v>
      </c>
      <c r="AH75" s="60">
        <f t="shared" si="33"/>
        <v>44286</v>
      </c>
      <c r="AI75" s="35"/>
      <c r="AJ75" s="29" t="s">
        <v>50</v>
      </c>
      <c r="AK75" s="30">
        <f>+COUNTA(D75:V75)</f>
        <v>19</v>
      </c>
    </row>
    <row r="76" spans="2:37" ht="16.5" customHeight="1" x14ac:dyDescent="0.15">
      <c r="B76" s="51" t="s">
        <v>5</v>
      </c>
      <c r="C76" s="69"/>
      <c r="D76" s="31" t="str">
        <f t="shared" ref="D76:AH76" si="34">TEXT(WEEKDAY(+D75),"aaa")</f>
        <v>月</v>
      </c>
      <c r="E76" s="31" t="str">
        <f t="shared" si="34"/>
        <v>火</v>
      </c>
      <c r="F76" s="31" t="str">
        <f t="shared" si="34"/>
        <v>水</v>
      </c>
      <c r="G76" s="31" t="str">
        <f t="shared" si="34"/>
        <v>木</v>
      </c>
      <c r="H76" s="31" t="str">
        <f t="shared" si="34"/>
        <v>金</v>
      </c>
      <c r="I76" s="31" t="str">
        <f t="shared" si="34"/>
        <v>土</v>
      </c>
      <c r="J76" s="31" t="str">
        <f t="shared" si="34"/>
        <v>日</v>
      </c>
      <c r="K76" s="31" t="str">
        <f t="shared" si="34"/>
        <v>月</v>
      </c>
      <c r="L76" s="31" t="str">
        <f t="shared" si="34"/>
        <v>火</v>
      </c>
      <c r="M76" s="31" t="str">
        <f t="shared" si="34"/>
        <v>水</v>
      </c>
      <c r="N76" s="31" t="str">
        <f t="shared" si="34"/>
        <v>木</v>
      </c>
      <c r="O76" s="31" t="str">
        <f t="shared" si="34"/>
        <v>金</v>
      </c>
      <c r="P76" s="31" t="str">
        <f t="shared" si="34"/>
        <v>土</v>
      </c>
      <c r="Q76" s="31" t="str">
        <f t="shared" si="34"/>
        <v>日</v>
      </c>
      <c r="R76" s="31" t="str">
        <f t="shared" si="34"/>
        <v>月</v>
      </c>
      <c r="S76" s="31" t="str">
        <f t="shared" si="34"/>
        <v>火</v>
      </c>
      <c r="T76" s="31" t="str">
        <f t="shared" si="34"/>
        <v>水</v>
      </c>
      <c r="U76" s="31" t="str">
        <f t="shared" si="34"/>
        <v>木</v>
      </c>
      <c r="V76" s="31" t="str">
        <f t="shared" si="34"/>
        <v>金</v>
      </c>
      <c r="W76" s="31" t="str">
        <f t="shared" si="34"/>
        <v>土</v>
      </c>
      <c r="X76" s="31" t="str">
        <f t="shared" si="34"/>
        <v>日</v>
      </c>
      <c r="Y76" s="31" t="str">
        <f t="shared" si="34"/>
        <v>月</v>
      </c>
      <c r="Z76" s="31" t="str">
        <f t="shared" si="34"/>
        <v>火</v>
      </c>
      <c r="AA76" s="31" t="str">
        <f t="shared" si="34"/>
        <v>水</v>
      </c>
      <c r="AB76" s="31" t="str">
        <f t="shared" si="34"/>
        <v>木</v>
      </c>
      <c r="AC76" s="31" t="str">
        <f t="shared" si="34"/>
        <v>金</v>
      </c>
      <c r="AD76" s="31" t="str">
        <f t="shared" si="34"/>
        <v>土</v>
      </c>
      <c r="AE76" s="32" t="str">
        <f t="shared" si="34"/>
        <v>日</v>
      </c>
      <c r="AF76" s="33" t="str">
        <f t="shared" si="34"/>
        <v>月</v>
      </c>
      <c r="AG76" s="31" t="str">
        <f t="shared" si="34"/>
        <v>火</v>
      </c>
      <c r="AH76" s="34" t="str">
        <f t="shared" si="34"/>
        <v>水</v>
      </c>
      <c r="AI76" s="35"/>
      <c r="AJ76" s="36" t="s">
        <v>55</v>
      </c>
      <c r="AK76" s="37">
        <f>+COUNTA(D78:AH78)</f>
        <v>0</v>
      </c>
    </row>
    <row r="77" spans="2:37" ht="16.5" customHeight="1" x14ac:dyDescent="0.15">
      <c r="B77" s="51" t="s">
        <v>45</v>
      </c>
      <c r="C77" s="69"/>
      <c r="D77" s="31" t="str">
        <f>IFERROR(VLOOKUP(D75,[1]祝日!$A$2:$D$51,4,0),"")</f>
        <v/>
      </c>
      <c r="E77" s="31" t="str">
        <f>IFERROR(VLOOKUP(E75,[1]祝日!$A$2:$D$51,4,0),"")</f>
        <v/>
      </c>
      <c r="F77" s="31" t="str">
        <f>IFERROR(VLOOKUP(F75,[1]祝日!$A$2:$D$51,4,0),"")</f>
        <v/>
      </c>
      <c r="G77" s="31" t="str">
        <f>IFERROR(VLOOKUP(G75,[1]祝日!$A$2:$D$51,4,0),"")</f>
        <v/>
      </c>
      <c r="H77" s="31" t="str">
        <f>IFERROR(VLOOKUP(H75,[1]祝日!$A$2:$D$51,4,0),"")</f>
        <v/>
      </c>
      <c r="I77" s="31" t="str">
        <f>IFERROR(VLOOKUP(I75,[1]祝日!$A$2:$D$51,4,0),"")</f>
        <v/>
      </c>
      <c r="J77" s="31" t="str">
        <f>IFERROR(VLOOKUP(J75,[1]祝日!$A$2:$D$51,4,0),"")</f>
        <v/>
      </c>
      <c r="K77" s="31" t="str">
        <f>IFERROR(VLOOKUP(K75,[1]祝日!$A$2:$D$51,4,0),"")</f>
        <v/>
      </c>
      <c r="L77" s="31" t="str">
        <f>IFERROR(VLOOKUP(L75,[1]祝日!$A$2:$D$51,4,0),"")</f>
        <v/>
      </c>
      <c r="M77" s="31" t="str">
        <f>IFERROR(VLOOKUP(M75,[1]祝日!$A$2:$D$51,4,0),"")</f>
        <v/>
      </c>
      <c r="N77" s="31" t="str">
        <f>IFERROR(VLOOKUP(N75,[1]祝日!$A$2:$D$51,4,0),"")</f>
        <v/>
      </c>
      <c r="O77" s="31" t="str">
        <f>IFERROR(VLOOKUP(O75,[1]祝日!$A$2:$D$51,4,0),"")</f>
        <v/>
      </c>
      <c r="P77" s="31" t="str">
        <f>IFERROR(VLOOKUP(P75,[1]祝日!$A$2:$D$51,4,0),"")</f>
        <v/>
      </c>
      <c r="Q77" s="31" t="str">
        <f>IFERROR(VLOOKUP(Q75,[1]祝日!$A$2:$D$51,4,0),"")</f>
        <v/>
      </c>
      <c r="R77" s="31" t="str">
        <f>IFERROR(VLOOKUP(R75,[1]祝日!$A$2:$D$51,4,0),"")</f>
        <v/>
      </c>
      <c r="S77" s="31" t="str">
        <f>IFERROR(VLOOKUP(S75,[1]祝日!$A$2:$D$51,4,0),"")</f>
        <v/>
      </c>
      <c r="T77" s="31" t="str">
        <f>IFERROR(VLOOKUP(T75,[1]祝日!$A$2:$D$51,4,0),"")</f>
        <v/>
      </c>
      <c r="U77" s="31" t="str">
        <f>IFERROR(VLOOKUP(U75,[1]祝日!$A$2:$D$51,4,0),"")</f>
        <v/>
      </c>
      <c r="V77" s="31" t="str">
        <f>IFERROR(VLOOKUP(V75,[1]祝日!$A$2:$D$51,4,0),"")</f>
        <v/>
      </c>
      <c r="W77" s="31" t="str">
        <f>IFERROR(VLOOKUP(W75,[1]祝日!$A$2:$D$51,4,0),"")</f>
        <v>祝</v>
      </c>
      <c r="X77" s="31" t="str">
        <f>IFERROR(VLOOKUP(X75,[1]祝日!$A$2:$D$51,4,0),"")</f>
        <v/>
      </c>
      <c r="Y77" s="31" t="str">
        <f>IFERROR(VLOOKUP(Y75,[1]祝日!$A$2:$D$51,4,0),"")</f>
        <v/>
      </c>
      <c r="Z77" s="31" t="str">
        <f>IFERROR(VLOOKUP(Z75,[1]祝日!$A$2:$D$51,4,0),"")</f>
        <v/>
      </c>
      <c r="AA77" s="31" t="str">
        <f>IFERROR(VLOOKUP(AA75,[1]祝日!$A$2:$D$51,4,0),"")</f>
        <v/>
      </c>
      <c r="AB77" s="31" t="str">
        <f>IFERROR(VLOOKUP(AB75,[1]祝日!$A$2:$D$51,4,0),"")</f>
        <v/>
      </c>
      <c r="AC77" s="31" t="str">
        <f>IFERROR(VLOOKUP(AC75,[1]祝日!$A$2:$D$51,4,0),"")</f>
        <v/>
      </c>
      <c r="AD77" s="31" t="str">
        <f>IFERROR(VLOOKUP(AD75,[1]祝日!$A$2:$D$51,4,0),"")</f>
        <v/>
      </c>
      <c r="AE77" s="31" t="str">
        <f>IFERROR(VLOOKUP(AE75,[1]祝日!$A$2:$D$51,4,0),"")</f>
        <v/>
      </c>
      <c r="AF77" s="31" t="str">
        <f>IFERROR(VLOOKUP(AF75,[1]祝日!$A$2:$D$51,4,0),"")</f>
        <v/>
      </c>
      <c r="AG77" s="31" t="str">
        <f>IFERROR(VLOOKUP(AG75,[1]祝日!$A$2:$D$51,4,0),"")</f>
        <v/>
      </c>
      <c r="AH77" s="34" t="str">
        <f>IFERROR(VLOOKUP(AH75,[1]祝日!$A$2:$A$51,3,0),"")</f>
        <v/>
      </c>
      <c r="AI77" s="35"/>
      <c r="AJ77" s="36" t="s">
        <v>52</v>
      </c>
      <c r="AK77" s="38">
        <f>AK75-AK76</f>
        <v>19</v>
      </c>
    </row>
    <row r="78" spans="2:37" ht="16.5" customHeight="1" x14ac:dyDescent="0.15">
      <c r="B78" s="51" t="s">
        <v>18</v>
      </c>
      <c r="C78" s="6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2"/>
      <c r="AF78" s="33"/>
      <c r="AG78" s="31"/>
      <c r="AH78" s="34"/>
      <c r="AJ78" s="36" t="s">
        <v>7</v>
      </c>
      <c r="AK78" s="39">
        <f>COUNTIFS(D79:V79,"休")</f>
        <v>4</v>
      </c>
    </row>
    <row r="79" spans="2:37" ht="16.5" customHeight="1" x14ac:dyDescent="0.15">
      <c r="B79" s="52" t="s">
        <v>1</v>
      </c>
      <c r="C79" s="70"/>
      <c r="D79" s="53"/>
      <c r="E79" s="54"/>
      <c r="F79" s="54"/>
      <c r="G79" s="54"/>
      <c r="H79" s="54"/>
      <c r="I79" s="54" t="s">
        <v>60</v>
      </c>
      <c r="J79" s="54" t="s">
        <v>60</v>
      </c>
      <c r="K79" s="54"/>
      <c r="L79" s="54"/>
      <c r="M79" s="54"/>
      <c r="N79" s="54"/>
      <c r="O79" s="54"/>
      <c r="P79" s="54" t="s">
        <v>60</v>
      </c>
      <c r="Q79" s="54" t="s">
        <v>60</v>
      </c>
      <c r="R79" s="54"/>
      <c r="S79" s="54"/>
      <c r="T79" s="54"/>
      <c r="U79" s="54"/>
      <c r="V79" s="54" t="s">
        <v>64</v>
      </c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6"/>
      <c r="AI79" s="28"/>
      <c r="AJ79" s="40" t="s">
        <v>8</v>
      </c>
      <c r="AK79" s="41">
        <f>AK78/AK77</f>
        <v>0.21052631578947367</v>
      </c>
    </row>
    <row r="80" spans="2:37" ht="16.5" customHeight="1" x14ac:dyDescent="0.15">
      <c r="AI80" s="35"/>
    </row>
    <row r="81" spans="2:35" ht="16.5" customHeight="1" x14ac:dyDescent="0.15">
      <c r="AI81" s="35"/>
    </row>
    <row r="82" spans="2:35" ht="16.5" customHeight="1" x14ac:dyDescent="0.15">
      <c r="B82" s="43" t="s">
        <v>46</v>
      </c>
      <c r="D82" s="9" t="s">
        <v>47</v>
      </c>
      <c r="AI82" s="35"/>
    </row>
    <row r="83" spans="2:35" ht="16.5" customHeight="1" x14ac:dyDescent="0.15">
      <c r="D83" s="9" t="s">
        <v>53</v>
      </c>
      <c r="AI83" s="35"/>
    </row>
    <row r="84" spans="2:35" ht="16.5" customHeight="1" x14ac:dyDescent="0.15">
      <c r="D84" s="9" t="s">
        <v>54</v>
      </c>
      <c r="AI84" s="35"/>
    </row>
    <row r="85" spans="2:35" ht="16.5" customHeight="1" x14ac:dyDescent="0.15">
      <c r="D85" s="9" t="s">
        <v>48</v>
      </c>
    </row>
    <row r="86" spans="2:35" ht="16.5" customHeight="1" x14ac:dyDescent="0.15">
      <c r="D86" s="9" t="s">
        <v>49</v>
      </c>
      <c r="AI86" s="28"/>
    </row>
    <row r="87" spans="2:35" ht="16.5" customHeight="1" x14ac:dyDescent="0.15">
      <c r="AI87" s="35"/>
    </row>
    <row r="88" spans="2:35" ht="16.5" customHeight="1" x14ac:dyDescent="0.15">
      <c r="AI88" s="35"/>
    </row>
    <row r="89" spans="2:35" ht="16.5" customHeight="1" x14ac:dyDescent="0.15">
      <c r="AI89" s="35"/>
    </row>
    <row r="90" spans="2:35" ht="16.5" customHeight="1" x14ac:dyDescent="0.15">
      <c r="AI90" s="35"/>
    </row>
    <row r="91" spans="2:35" ht="16.5" customHeight="1" x14ac:dyDescent="0.15">
      <c r="AI91" s="35"/>
    </row>
  </sheetData>
  <mergeCells count="37">
    <mergeCell ref="V4:W4"/>
    <mergeCell ref="X4:Y4"/>
    <mergeCell ref="Z4:AA4"/>
    <mergeCell ref="AD4:AF4"/>
    <mergeCell ref="AG6:AI6"/>
    <mergeCell ref="B7:E7"/>
    <mergeCell ref="F7:K7"/>
    <mergeCell ref="L7:Q7"/>
    <mergeCell ref="AG4:AI4"/>
    <mergeCell ref="B5:E5"/>
    <mergeCell ref="F5:K5"/>
    <mergeCell ref="L5:Q5"/>
    <mergeCell ref="T5:U5"/>
    <mergeCell ref="V5:W5"/>
    <mergeCell ref="X5:Y5"/>
    <mergeCell ref="Z5:AA5"/>
    <mergeCell ref="AD5:AF5"/>
    <mergeCell ref="AG5:AI5"/>
    <mergeCell ref="B4:E4"/>
    <mergeCell ref="F4:Q4"/>
    <mergeCell ref="C33:C37"/>
    <mergeCell ref="B6:E6"/>
    <mergeCell ref="F6:K6"/>
    <mergeCell ref="L6:Q6"/>
    <mergeCell ref="AD6:AF6"/>
    <mergeCell ref="F8:K8"/>
    <mergeCell ref="C9:C13"/>
    <mergeCell ref="C15:C19"/>
    <mergeCell ref="C21:C25"/>
    <mergeCell ref="C27:C31"/>
    <mergeCell ref="C75:C79"/>
    <mergeCell ref="C39:C43"/>
    <mergeCell ref="C45:C49"/>
    <mergeCell ref="C51:C55"/>
    <mergeCell ref="C57:C61"/>
    <mergeCell ref="C63:C67"/>
    <mergeCell ref="C69:C73"/>
  </mergeCells>
  <phoneticPr fontId="2"/>
  <conditionalFormatting sqref="D10:AE10 D11">
    <cfRule type="containsText" dxfId="211" priority="210" operator="containsText" text="土">
      <formula>NOT(ISERROR(SEARCH("土",D10)))</formula>
    </cfRule>
    <cfRule type="containsText" dxfId="210" priority="211" operator="containsText" text="日">
      <formula>NOT(ISERROR(SEARCH("日",D10)))</formula>
    </cfRule>
  </conditionalFormatting>
  <conditionalFormatting sqref="Z5:AA6">
    <cfRule type="cellIs" dxfId="209" priority="206" operator="greaterThanOrEqual">
      <formula>0.285</formula>
    </cfRule>
    <cfRule type="cellIs" dxfId="208" priority="207" operator="greaterThanOrEqual">
      <formula>0.25</formula>
    </cfRule>
    <cfRule type="cellIs" dxfId="207" priority="208" operator="greaterThanOrEqual">
      <formula>0.214</formula>
    </cfRule>
    <cfRule type="cellIs" dxfId="206" priority="209" operator="lessThan">
      <formula>0.214</formula>
    </cfRule>
  </conditionalFormatting>
  <conditionalFormatting sqref="D9:E9">
    <cfRule type="cellIs" dxfId="205" priority="212" operator="equal">
      <formula>$F$8</formula>
    </cfRule>
  </conditionalFormatting>
  <conditionalFormatting sqref="F10">
    <cfRule type="cellIs" dxfId="204" priority="205" operator="equal">
      <formula>"祝"</formula>
    </cfRule>
  </conditionalFormatting>
  <conditionalFormatting sqref="D12:AE12">
    <cfRule type="containsText" dxfId="203" priority="204" operator="containsText" text="祝">
      <formula>NOT(ISERROR(SEARCH("祝",D12)))</formula>
    </cfRule>
  </conditionalFormatting>
  <conditionalFormatting sqref="AF10:AH10">
    <cfRule type="containsText" dxfId="202" priority="201" operator="containsText" text="土">
      <formula>NOT(ISERROR(SEARCH("土",AF10)))</formula>
    </cfRule>
    <cfRule type="containsText" dxfId="201" priority="202" operator="containsText" text="日">
      <formula>NOT(ISERROR(SEARCH("日",AF10)))</formula>
    </cfRule>
  </conditionalFormatting>
  <conditionalFormatting sqref="AH9">
    <cfRule type="cellIs" dxfId="200" priority="203" operator="equal">
      <formula>$F$8</formula>
    </cfRule>
  </conditionalFormatting>
  <conditionalFormatting sqref="AF12:AH12">
    <cfRule type="containsText" dxfId="199" priority="200" operator="containsText" text="祝">
      <formula>NOT(ISERROR(SEARCH("祝",AF12)))</formula>
    </cfRule>
  </conditionalFormatting>
  <conditionalFormatting sqref="AF16:AH16">
    <cfRule type="containsText" dxfId="198" priority="193" operator="containsText" text="土">
      <formula>NOT(ISERROR(SEARCH("土",AF16)))</formula>
    </cfRule>
    <cfRule type="containsText" dxfId="197" priority="194" operator="containsText" text="日">
      <formula>NOT(ISERROR(SEARCH("日",AF16)))</formula>
    </cfRule>
  </conditionalFormatting>
  <conditionalFormatting sqref="AF15:AH15">
    <cfRule type="cellIs" dxfId="196" priority="195" operator="equal">
      <formula>$F$8</formula>
    </cfRule>
  </conditionalFormatting>
  <conditionalFormatting sqref="E16:AE16">
    <cfRule type="containsText" dxfId="195" priority="197" operator="containsText" text="土">
      <formula>NOT(ISERROR(SEARCH("土",E16)))</formula>
    </cfRule>
    <cfRule type="containsText" dxfId="194" priority="198" operator="containsText" text="日">
      <formula>NOT(ISERROR(SEARCH("日",E16)))</formula>
    </cfRule>
  </conditionalFormatting>
  <conditionalFormatting sqref="D15:AE15">
    <cfRule type="cellIs" dxfId="193" priority="199" operator="equal">
      <formula>$F$8</formula>
    </cfRule>
  </conditionalFormatting>
  <conditionalFormatting sqref="F16">
    <cfRule type="cellIs" dxfId="192" priority="196" operator="equal">
      <formula>"祝"</formula>
    </cfRule>
  </conditionalFormatting>
  <conditionalFormatting sqref="AF22:AH22">
    <cfRule type="containsText" dxfId="191" priority="186" operator="containsText" text="土">
      <formula>NOT(ISERROR(SEARCH("土",AF22)))</formula>
    </cfRule>
    <cfRule type="containsText" dxfId="190" priority="187" operator="containsText" text="日">
      <formula>NOT(ISERROR(SEARCH("日",AF22)))</formula>
    </cfRule>
  </conditionalFormatting>
  <conditionalFormatting sqref="AF21:AH21">
    <cfRule type="cellIs" dxfId="189" priority="188" operator="equal">
      <formula>$F$8</formula>
    </cfRule>
  </conditionalFormatting>
  <conditionalFormatting sqref="E22:AE22">
    <cfRule type="containsText" dxfId="188" priority="190" operator="containsText" text="土">
      <formula>NOT(ISERROR(SEARCH("土",E22)))</formula>
    </cfRule>
    <cfRule type="containsText" dxfId="187" priority="191" operator="containsText" text="日">
      <formula>NOT(ISERROR(SEARCH("日",E22)))</formula>
    </cfRule>
  </conditionalFormatting>
  <conditionalFormatting sqref="D21:AE21">
    <cfRule type="cellIs" dxfId="186" priority="192" operator="equal">
      <formula>$F$8</formula>
    </cfRule>
  </conditionalFormatting>
  <conditionalFormatting sqref="F22">
    <cfRule type="cellIs" dxfId="185" priority="189" operator="equal">
      <formula>"祝"</formula>
    </cfRule>
  </conditionalFormatting>
  <conditionalFormatting sqref="AF28:AG28">
    <cfRule type="containsText" dxfId="184" priority="179" operator="containsText" text="土">
      <formula>NOT(ISERROR(SEARCH("土",AF28)))</formula>
    </cfRule>
    <cfRule type="containsText" dxfId="183" priority="180" operator="containsText" text="日">
      <formula>NOT(ISERROR(SEARCH("日",AF28)))</formula>
    </cfRule>
  </conditionalFormatting>
  <conditionalFormatting sqref="AF27:AG27">
    <cfRule type="cellIs" dxfId="182" priority="181" operator="equal">
      <formula>$F$8</formula>
    </cfRule>
  </conditionalFormatting>
  <conditionalFormatting sqref="E28:AE28">
    <cfRule type="containsText" dxfId="181" priority="183" operator="containsText" text="土">
      <formula>NOT(ISERROR(SEARCH("土",E28)))</formula>
    </cfRule>
    <cfRule type="containsText" dxfId="180" priority="184" operator="containsText" text="日">
      <formula>NOT(ISERROR(SEARCH("日",E28)))</formula>
    </cfRule>
  </conditionalFormatting>
  <conditionalFormatting sqref="D27:AE27">
    <cfRule type="cellIs" dxfId="179" priority="185" operator="equal">
      <formula>$F$8</formula>
    </cfRule>
  </conditionalFormatting>
  <conditionalFormatting sqref="F28">
    <cfRule type="cellIs" dxfId="178" priority="182" operator="equal">
      <formula>"祝"</formula>
    </cfRule>
  </conditionalFormatting>
  <conditionalFormatting sqref="AF34:AG34">
    <cfRule type="containsText" dxfId="177" priority="172" operator="containsText" text="土">
      <formula>NOT(ISERROR(SEARCH("土",AF34)))</formula>
    </cfRule>
    <cfRule type="containsText" dxfId="176" priority="173" operator="containsText" text="日">
      <formula>NOT(ISERROR(SEARCH("日",AF34)))</formula>
    </cfRule>
  </conditionalFormatting>
  <conditionalFormatting sqref="AF33:AG33">
    <cfRule type="cellIs" dxfId="175" priority="174" operator="equal">
      <formula>$F$8</formula>
    </cfRule>
  </conditionalFormatting>
  <conditionalFormatting sqref="E34:AE34">
    <cfRule type="containsText" dxfId="174" priority="176" operator="containsText" text="土">
      <formula>NOT(ISERROR(SEARCH("土",E34)))</formula>
    </cfRule>
    <cfRule type="containsText" dxfId="173" priority="177" operator="containsText" text="日">
      <formula>NOT(ISERROR(SEARCH("日",E34)))</formula>
    </cfRule>
  </conditionalFormatting>
  <conditionalFormatting sqref="D33:AE33">
    <cfRule type="cellIs" dxfId="172" priority="178" operator="equal">
      <formula>$F$8</formula>
    </cfRule>
  </conditionalFormatting>
  <conditionalFormatting sqref="F34">
    <cfRule type="cellIs" dxfId="171" priority="175" operator="equal">
      <formula>"祝"</formula>
    </cfRule>
  </conditionalFormatting>
  <conditionalFormatting sqref="AF40:AH40">
    <cfRule type="containsText" dxfId="170" priority="165" operator="containsText" text="土">
      <formula>NOT(ISERROR(SEARCH("土",AF40)))</formula>
    </cfRule>
    <cfRule type="containsText" dxfId="169" priority="166" operator="containsText" text="日">
      <formula>NOT(ISERROR(SEARCH("日",AF40)))</formula>
    </cfRule>
  </conditionalFormatting>
  <conditionalFormatting sqref="AF39:AH39">
    <cfRule type="cellIs" dxfId="168" priority="167" operator="equal">
      <formula>$F$8</formula>
    </cfRule>
  </conditionalFormatting>
  <conditionalFormatting sqref="E40:AE40">
    <cfRule type="containsText" dxfId="167" priority="169" operator="containsText" text="土">
      <formula>NOT(ISERROR(SEARCH("土",E40)))</formula>
    </cfRule>
    <cfRule type="containsText" dxfId="166" priority="170" operator="containsText" text="日">
      <formula>NOT(ISERROR(SEARCH("日",E40)))</formula>
    </cfRule>
  </conditionalFormatting>
  <conditionalFormatting sqref="D39:AE39">
    <cfRule type="cellIs" dxfId="165" priority="171" operator="equal">
      <formula>$F$8</formula>
    </cfRule>
  </conditionalFormatting>
  <conditionalFormatting sqref="F40">
    <cfRule type="cellIs" dxfId="164" priority="168" operator="equal">
      <formula>"祝"</formula>
    </cfRule>
  </conditionalFormatting>
  <conditionalFormatting sqref="AF46:AG46">
    <cfRule type="containsText" dxfId="163" priority="158" operator="containsText" text="土">
      <formula>NOT(ISERROR(SEARCH("土",AF46)))</formula>
    </cfRule>
    <cfRule type="containsText" dxfId="162" priority="159" operator="containsText" text="日">
      <formula>NOT(ISERROR(SEARCH("日",AF46)))</formula>
    </cfRule>
  </conditionalFormatting>
  <conditionalFormatting sqref="AF45:AG45">
    <cfRule type="cellIs" dxfId="161" priority="160" operator="equal">
      <formula>$F$8</formula>
    </cfRule>
  </conditionalFormatting>
  <conditionalFormatting sqref="E46:AE46">
    <cfRule type="containsText" dxfId="160" priority="162" operator="containsText" text="土">
      <formula>NOT(ISERROR(SEARCH("土",E46)))</formula>
    </cfRule>
    <cfRule type="containsText" dxfId="159" priority="163" operator="containsText" text="日">
      <formula>NOT(ISERROR(SEARCH("日",E46)))</formula>
    </cfRule>
  </conditionalFormatting>
  <conditionalFormatting sqref="D45:AE45">
    <cfRule type="cellIs" dxfId="158" priority="164" operator="equal">
      <formula>$F$8</formula>
    </cfRule>
  </conditionalFormatting>
  <conditionalFormatting sqref="F46">
    <cfRule type="cellIs" dxfId="157" priority="161" operator="equal">
      <formula>"祝"</formula>
    </cfRule>
  </conditionalFormatting>
  <conditionalFormatting sqref="AF52:AH52">
    <cfRule type="containsText" dxfId="156" priority="151" operator="containsText" text="土">
      <formula>NOT(ISERROR(SEARCH("土",AF52)))</formula>
    </cfRule>
    <cfRule type="containsText" dxfId="155" priority="152" operator="containsText" text="日">
      <formula>NOT(ISERROR(SEARCH("日",AF52)))</formula>
    </cfRule>
  </conditionalFormatting>
  <conditionalFormatting sqref="AF51:AH51">
    <cfRule type="cellIs" dxfId="154" priority="153" operator="equal">
      <formula>$F$8</formula>
    </cfRule>
  </conditionalFormatting>
  <conditionalFormatting sqref="E52:AE52">
    <cfRule type="containsText" dxfId="153" priority="155" operator="containsText" text="土">
      <formula>NOT(ISERROR(SEARCH("土",E52)))</formula>
    </cfRule>
    <cfRule type="containsText" dxfId="152" priority="156" operator="containsText" text="日">
      <formula>NOT(ISERROR(SEARCH("日",E52)))</formula>
    </cfRule>
  </conditionalFormatting>
  <conditionalFormatting sqref="D51:AE51">
    <cfRule type="cellIs" dxfId="151" priority="157" operator="equal">
      <formula>$F$8</formula>
    </cfRule>
  </conditionalFormatting>
  <conditionalFormatting sqref="F52">
    <cfRule type="cellIs" dxfId="150" priority="154" operator="equal">
      <formula>"祝"</formula>
    </cfRule>
  </conditionalFormatting>
  <conditionalFormatting sqref="AF58:AG58">
    <cfRule type="containsText" dxfId="149" priority="144" operator="containsText" text="土">
      <formula>NOT(ISERROR(SEARCH("土",AF58)))</formula>
    </cfRule>
    <cfRule type="containsText" dxfId="148" priority="145" operator="containsText" text="日">
      <formula>NOT(ISERROR(SEARCH("日",AF58)))</formula>
    </cfRule>
  </conditionalFormatting>
  <conditionalFormatting sqref="AF57:AG57">
    <cfRule type="cellIs" dxfId="147" priority="146" operator="equal">
      <formula>$F$8</formula>
    </cfRule>
  </conditionalFormatting>
  <conditionalFormatting sqref="E58:AE58">
    <cfRule type="containsText" dxfId="146" priority="148" operator="containsText" text="土">
      <formula>NOT(ISERROR(SEARCH("土",E58)))</formula>
    </cfRule>
    <cfRule type="containsText" dxfId="145" priority="149" operator="containsText" text="日">
      <formula>NOT(ISERROR(SEARCH("日",E58)))</formula>
    </cfRule>
  </conditionalFormatting>
  <conditionalFormatting sqref="D57:AE57">
    <cfRule type="cellIs" dxfId="144" priority="150" operator="equal">
      <formula>$F$8</formula>
    </cfRule>
  </conditionalFormatting>
  <conditionalFormatting sqref="F58">
    <cfRule type="cellIs" dxfId="143" priority="147" operator="equal">
      <formula>"祝"</formula>
    </cfRule>
  </conditionalFormatting>
  <conditionalFormatting sqref="AF64:AG64">
    <cfRule type="containsText" dxfId="142" priority="137" operator="containsText" text="土">
      <formula>NOT(ISERROR(SEARCH("土",AF64)))</formula>
    </cfRule>
    <cfRule type="containsText" dxfId="141" priority="138" operator="containsText" text="日">
      <formula>NOT(ISERROR(SEARCH("日",AF64)))</formula>
    </cfRule>
  </conditionalFormatting>
  <conditionalFormatting sqref="AF63:AG63">
    <cfRule type="cellIs" dxfId="140" priority="139" operator="equal">
      <formula>$F$8</formula>
    </cfRule>
  </conditionalFormatting>
  <conditionalFormatting sqref="E64:AE64">
    <cfRule type="containsText" dxfId="139" priority="141" operator="containsText" text="土">
      <formula>NOT(ISERROR(SEARCH("土",E64)))</formula>
    </cfRule>
    <cfRule type="containsText" dxfId="138" priority="142" operator="containsText" text="日">
      <formula>NOT(ISERROR(SEARCH("日",E64)))</formula>
    </cfRule>
  </conditionalFormatting>
  <conditionalFormatting sqref="D63:AE63">
    <cfRule type="cellIs" dxfId="137" priority="143" operator="equal">
      <formula>$F$8</formula>
    </cfRule>
  </conditionalFormatting>
  <conditionalFormatting sqref="F64">
    <cfRule type="cellIs" dxfId="136" priority="140" operator="equal">
      <formula>"祝"</formula>
    </cfRule>
  </conditionalFormatting>
  <conditionalFormatting sqref="AF70:AH70">
    <cfRule type="containsText" dxfId="135" priority="130" operator="containsText" text="土">
      <formula>NOT(ISERROR(SEARCH("土",AF70)))</formula>
    </cfRule>
    <cfRule type="containsText" dxfId="134" priority="131" operator="containsText" text="日">
      <formula>NOT(ISERROR(SEARCH("日",AF70)))</formula>
    </cfRule>
  </conditionalFormatting>
  <conditionalFormatting sqref="AF69:AH69">
    <cfRule type="cellIs" dxfId="133" priority="132" operator="equal">
      <formula>$F$8</formula>
    </cfRule>
  </conditionalFormatting>
  <conditionalFormatting sqref="E70:AE70">
    <cfRule type="containsText" dxfId="132" priority="134" operator="containsText" text="土">
      <formula>NOT(ISERROR(SEARCH("土",E70)))</formula>
    </cfRule>
    <cfRule type="containsText" dxfId="131" priority="135" operator="containsText" text="日">
      <formula>NOT(ISERROR(SEARCH("日",E70)))</formula>
    </cfRule>
  </conditionalFormatting>
  <conditionalFormatting sqref="D69:AE69">
    <cfRule type="cellIs" dxfId="130" priority="136" operator="equal">
      <formula>$F$8</formula>
    </cfRule>
  </conditionalFormatting>
  <conditionalFormatting sqref="F70">
    <cfRule type="cellIs" dxfId="129" priority="133" operator="equal">
      <formula>"祝"</formula>
    </cfRule>
  </conditionalFormatting>
  <conditionalFormatting sqref="AF76:AG76">
    <cfRule type="containsText" dxfId="128" priority="123" operator="containsText" text="土">
      <formula>NOT(ISERROR(SEARCH("土",AF76)))</formula>
    </cfRule>
    <cfRule type="containsText" dxfId="127" priority="124" operator="containsText" text="日">
      <formula>NOT(ISERROR(SEARCH("日",AF76)))</formula>
    </cfRule>
  </conditionalFormatting>
  <conditionalFormatting sqref="AF75:AG75">
    <cfRule type="cellIs" dxfId="126" priority="125" operator="equal">
      <formula>$F$8</formula>
    </cfRule>
  </conditionalFormatting>
  <conditionalFormatting sqref="E76:AE76">
    <cfRule type="containsText" dxfId="125" priority="127" operator="containsText" text="土">
      <formula>NOT(ISERROR(SEARCH("土",E76)))</formula>
    </cfRule>
    <cfRule type="containsText" dxfId="124" priority="128" operator="containsText" text="日">
      <formula>NOT(ISERROR(SEARCH("日",E76)))</formula>
    </cfRule>
  </conditionalFormatting>
  <conditionalFormatting sqref="D75:AE75">
    <cfRule type="cellIs" dxfId="123" priority="129" operator="equal">
      <formula>$F$8</formula>
    </cfRule>
  </conditionalFormatting>
  <conditionalFormatting sqref="F76">
    <cfRule type="cellIs" dxfId="122" priority="126" operator="equal">
      <formula>"祝"</formula>
    </cfRule>
  </conditionalFormatting>
  <conditionalFormatting sqref="AH28">
    <cfRule type="containsText" dxfId="121" priority="120" operator="containsText" text="土">
      <formula>NOT(ISERROR(SEARCH("土",AH28)))</formula>
    </cfRule>
    <cfRule type="containsText" dxfId="120" priority="121" operator="containsText" text="日">
      <formula>NOT(ISERROR(SEARCH("日",AH28)))</formula>
    </cfRule>
  </conditionalFormatting>
  <conditionalFormatting sqref="AH27">
    <cfRule type="cellIs" dxfId="119" priority="122" operator="equal">
      <formula>$F$8</formula>
    </cfRule>
  </conditionalFormatting>
  <conditionalFormatting sqref="AH34">
    <cfRule type="containsText" dxfId="118" priority="117" operator="containsText" text="土">
      <formula>NOT(ISERROR(SEARCH("土",AH34)))</formula>
    </cfRule>
    <cfRule type="containsText" dxfId="117" priority="118" operator="containsText" text="日">
      <formula>NOT(ISERROR(SEARCH("日",AH34)))</formula>
    </cfRule>
  </conditionalFormatting>
  <conditionalFormatting sqref="AH33">
    <cfRule type="cellIs" dxfId="116" priority="119" operator="equal">
      <formula>$F$8</formula>
    </cfRule>
  </conditionalFormatting>
  <conditionalFormatting sqref="AH46">
    <cfRule type="containsText" dxfId="115" priority="114" operator="containsText" text="土">
      <formula>NOT(ISERROR(SEARCH("土",AH46)))</formula>
    </cfRule>
    <cfRule type="containsText" dxfId="114" priority="115" operator="containsText" text="日">
      <formula>NOT(ISERROR(SEARCH("日",AH46)))</formula>
    </cfRule>
  </conditionalFormatting>
  <conditionalFormatting sqref="AH45">
    <cfRule type="cellIs" dxfId="113" priority="116" operator="equal">
      <formula>$F$8</formula>
    </cfRule>
  </conditionalFormatting>
  <conditionalFormatting sqref="AH58">
    <cfRule type="containsText" dxfId="112" priority="111" operator="containsText" text="土">
      <formula>NOT(ISERROR(SEARCH("土",AH58)))</formula>
    </cfRule>
    <cfRule type="containsText" dxfId="111" priority="112" operator="containsText" text="日">
      <formula>NOT(ISERROR(SEARCH("日",AH58)))</formula>
    </cfRule>
  </conditionalFormatting>
  <conditionalFormatting sqref="AH57">
    <cfRule type="cellIs" dxfId="110" priority="113" operator="equal">
      <formula>$F$8</formula>
    </cfRule>
  </conditionalFormatting>
  <conditionalFormatting sqref="AH64">
    <cfRule type="containsText" dxfId="109" priority="108" operator="containsText" text="土">
      <formula>NOT(ISERROR(SEARCH("土",AH64)))</formula>
    </cfRule>
    <cfRule type="containsText" dxfId="108" priority="109" operator="containsText" text="日">
      <formula>NOT(ISERROR(SEARCH("日",AH64)))</formula>
    </cfRule>
  </conditionalFormatting>
  <conditionalFormatting sqref="AH63">
    <cfRule type="cellIs" dxfId="107" priority="110" operator="equal">
      <formula>$F$8</formula>
    </cfRule>
  </conditionalFormatting>
  <conditionalFormatting sqref="AH76">
    <cfRule type="containsText" dxfId="106" priority="105" operator="containsText" text="土">
      <formula>NOT(ISERROR(SEARCH("土",AH76)))</formula>
    </cfRule>
    <cfRule type="containsText" dxfId="105" priority="106" operator="containsText" text="日">
      <formula>NOT(ISERROR(SEARCH("日",AH76)))</formula>
    </cfRule>
  </conditionalFormatting>
  <conditionalFormatting sqref="AH75">
    <cfRule type="cellIs" dxfId="104" priority="107" operator="equal">
      <formula>$F$8</formula>
    </cfRule>
  </conditionalFormatting>
  <conditionalFormatting sqref="D16">
    <cfRule type="containsText" dxfId="103" priority="103" operator="containsText" text="土">
      <formula>NOT(ISERROR(SEARCH("土",D16)))</formula>
    </cfRule>
    <cfRule type="containsText" dxfId="102" priority="104" operator="containsText" text="日">
      <formula>NOT(ISERROR(SEARCH("日",D16)))</formula>
    </cfRule>
  </conditionalFormatting>
  <conditionalFormatting sqref="D22">
    <cfRule type="containsText" dxfId="101" priority="101" operator="containsText" text="土">
      <formula>NOT(ISERROR(SEARCH("土",D22)))</formula>
    </cfRule>
    <cfRule type="containsText" dxfId="100" priority="102" operator="containsText" text="日">
      <formula>NOT(ISERROR(SEARCH("日",D22)))</formula>
    </cfRule>
  </conditionalFormatting>
  <conditionalFormatting sqref="D28">
    <cfRule type="containsText" dxfId="99" priority="99" operator="containsText" text="土">
      <formula>NOT(ISERROR(SEARCH("土",D28)))</formula>
    </cfRule>
    <cfRule type="containsText" dxfId="98" priority="100" operator="containsText" text="日">
      <formula>NOT(ISERROR(SEARCH("日",D28)))</formula>
    </cfRule>
  </conditionalFormatting>
  <conditionalFormatting sqref="D34">
    <cfRule type="containsText" dxfId="97" priority="97" operator="containsText" text="土">
      <formula>NOT(ISERROR(SEARCH("土",D34)))</formula>
    </cfRule>
    <cfRule type="containsText" dxfId="96" priority="98" operator="containsText" text="日">
      <formula>NOT(ISERROR(SEARCH("日",D34)))</formula>
    </cfRule>
  </conditionalFormatting>
  <conditionalFormatting sqref="D40">
    <cfRule type="containsText" dxfId="95" priority="95" operator="containsText" text="土">
      <formula>NOT(ISERROR(SEARCH("土",D40)))</formula>
    </cfRule>
    <cfRule type="containsText" dxfId="94" priority="96" operator="containsText" text="日">
      <formula>NOT(ISERROR(SEARCH("日",D40)))</formula>
    </cfRule>
  </conditionalFormatting>
  <conditionalFormatting sqref="D46">
    <cfRule type="containsText" dxfId="93" priority="93" operator="containsText" text="土">
      <formula>NOT(ISERROR(SEARCH("土",D46)))</formula>
    </cfRule>
    <cfRule type="containsText" dxfId="92" priority="94" operator="containsText" text="日">
      <formula>NOT(ISERROR(SEARCH("日",D46)))</formula>
    </cfRule>
  </conditionalFormatting>
  <conditionalFormatting sqref="D52">
    <cfRule type="containsText" dxfId="91" priority="91" operator="containsText" text="土">
      <formula>NOT(ISERROR(SEARCH("土",D52)))</formula>
    </cfRule>
    <cfRule type="containsText" dxfId="90" priority="92" operator="containsText" text="日">
      <formula>NOT(ISERROR(SEARCH("日",D52)))</formula>
    </cfRule>
  </conditionalFormatting>
  <conditionalFormatting sqref="D58">
    <cfRule type="containsText" dxfId="89" priority="89" operator="containsText" text="土">
      <formula>NOT(ISERROR(SEARCH("土",D58)))</formula>
    </cfRule>
    <cfRule type="containsText" dxfId="88" priority="90" operator="containsText" text="日">
      <formula>NOT(ISERROR(SEARCH("日",D58)))</formula>
    </cfRule>
  </conditionalFormatting>
  <conditionalFormatting sqref="D64">
    <cfRule type="containsText" dxfId="87" priority="87" operator="containsText" text="土">
      <formula>NOT(ISERROR(SEARCH("土",D64)))</formula>
    </cfRule>
    <cfRule type="containsText" dxfId="86" priority="88" operator="containsText" text="日">
      <formula>NOT(ISERROR(SEARCH("日",D64)))</formula>
    </cfRule>
  </conditionalFormatting>
  <conditionalFormatting sqref="D70">
    <cfRule type="containsText" dxfId="85" priority="85" operator="containsText" text="土">
      <formula>NOT(ISERROR(SEARCH("土",D70)))</formula>
    </cfRule>
    <cfRule type="containsText" dxfId="84" priority="86" operator="containsText" text="日">
      <formula>NOT(ISERROR(SEARCH("日",D70)))</formula>
    </cfRule>
  </conditionalFormatting>
  <conditionalFormatting sqref="D76">
    <cfRule type="containsText" dxfId="83" priority="83" operator="containsText" text="土">
      <formula>NOT(ISERROR(SEARCH("土",D76)))</formula>
    </cfRule>
    <cfRule type="containsText" dxfId="82" priority="84" operator="containsText" text="日">
      <formula>NOT(ISERROR(SEARCH("日",D76)))</formula>
    </cfRule>
  </conditionalFormatting>
  <conditionalFormatting sqref="AH11">
    <cfRule type="containsText" dxfId="81" priority="81" operator="containsText" text="土">
      <formula>NOT(ISERROR(SEARCH("土",AH11)))</formula>
    </cfRule>
    <cfRule type="containsText" dxfId="80" priority="82" operator="containsText" text="日">
      <formula>NOT(ISERROR(SEARCH("日",AH11)))</formula>
    </cfRule>
  </conditionalFormatting>
  <conditionalFormatting sqref="F9:AG9">
    <cfRule type="cellIs" dxfId="79" priority="80" operator="equal">
      <formula>$F$8</formula>
    </cfRule>
  </conditionalFormatting>
  <conditionalFormatting sqref="D11:AH11">
    <cfRule type="containsText" dxfId="78" priority="79" operator="containsText" text="祝">
      <formula>NOT(ISERROR(SEARCH("祝",D11)))</formula>
    </cfRule>
  </conditionalFormatting>
  <conditionalFormatting sqref="D17">
    <cfRule type="containsText" dxfId="77" priority="77" operator="containsText" text="土">
      <formula>NOT(ISERROR(SEARCH("土",D17)))</formula>
    </cfRule>
    <cfRule type="containsText" dxfId="76" priority="78" operator="containsText" text="日">
      <formula>NOT(ISERROR(SEARCH("日",D17)))</formula>
    </cfRule>
  </conditionalFormatting>
  <conditionalFormatting sqref="AH17">
    <cfRule type="containsText" dxfId="75" priority="75" operator="containsText" text="土">
      <formula>NOT(ISERROR(SEARCH("土",AH17)))</formula>
    </cfRule>
    <cfRule type="containsText" dxfId="74" priority="76" operator="containsText" text="日">
      <formula>NOT(ISERROR(SEARCH("日",AH17)))</formula>
    </cfRule>
  </conditionalFormatting>
  <conditionalFormatting sqref="D17:AH17">
    <cfRule type="containsText" dxfId="73" priority="74" operator="containsText" text="祝">
      <formula>NOT(ISERROR(SEARCH("祝",D17)))</formula>
    </cfRule>
  </conditionalFormatting>
  <conditionalFormatting sqref="D23">
    <cfRule type="containsText" dxfId="72" priority="72" operator="containsText" text="土">
      <formula>NOT(ISERROR(SEARCH("土",D23)))</formula>
    </cfRule>
    <cfRule type="containsText" dxfId="71" priority="73" operator="containsText" text="日">
      <formula>NOT(ISERROR(SEARCH("日",D23)))</formula>
    </cfRule>
  </conditionalFormatting>
  <conditionalFormatting sqref="AH23">
    <cfRule type="containsText" dxfId="70" priority="70" operator="containsText" text="土">
      <formula>NOT(ISERROR(SEARCH("土",AH23)))</formula>
    </cfRule>
    <cfRule type="containsText" dxfId="69" priority="71" operator="containsText" text="日">
      <formula>NOT(ISERROR(SEARCH("日",AH23)))</formula>
    </cfRule>
  </conditionalFormatting>
  <conditionalFormatting sqref="D23:AH23">
    <cfRule type="containsText" dxfId="68" priority="69" operator="containsText" text="祝">
      <formula>NOT(ISERROR(SEARCH("祝",D23)))</formula>
    </cfRule>
  </conditionalFormatting>
  <conditionalFormatting sqref="D29">
    <cfRule type="containsText" dxfId="67" priority="67" operator="containsText" text="土">
      <formula>NOT(ISERROR(SEARCH("土",D29)))</formula>
    </cfRule>
    <cfRule type="containsText" dxfId="66" priority="68" operator="containsText" text="日">
      <formula>NOT(ISERROR(SEARCH("日",D29)))</formula>
    </cfRule>
  </conditionalFormatting>
  <conditionalFormatting sqref="AH29">
    <cfRule type="containsText" dxfId="65" priority="65" operator="containsText" text="土">
      <formula>NOT(ISERROR(SEARCH("土",AH29)))</formula>
    </cfRule>
    <cfRule type="containsText" dxfId="64" priority="66" operator="containsText" text="日">
      <formula>NOT(ISERROR(SEARCH("日",AH29)))</formula>
    </cfRule>
  </conditionalFormatting>
  <conditionalFormatting sqref="D29:AH29">
    <cfRule type="containsText" dxfId="63" priority="64" operator="containsText" text="祝">
      <formula>NOT(ISERROR(SEARCH("祝",D29)))</formula>
    </cfRule>
  </conditionalFormatting>
  <conditionalFormatting sqref="D35">
    <cfRule type="containsText" dxfId="62" priority="62" operator="containsText" text="土">
      <formula>NOT(ISERROR(SEARCH("土",D35)))</formula>
    </cfRule>
    <cfRule type="containsText" dxfId="61" priority="63" operator="containsText" text="日">
      <formula>NOT(ISERROR(SEARCH("日",D35)))</formula>
    </cfRule>
  </conditionalFormatting>
  <conditionalFormatting sqref="AH35">
    <cfRule type="containsText" dxfId="60" priority="60" operator="containsText" text="土">
      <formula>NOT(ISERROR(SEARCH("土",AH35)))</formula>
    </cfRule>
    <cfRule type="containsText" dxfId="59" priority="61" operator="containsText" text="日">
      <formula>NOT(ISERROR(SEARCH("日",AH35)))</formula>
    </cfRule>
  </conditionalFormatting>
  <conditionalFormatting sqref="D35:AH35">
    <cfRule type="containsText" dxfId="58" priority="59" operator="containsText" text="祝">
      <formula>NOT(ISERROR(SEARCH("祝",D35)))</formula>
    </cfRule>
  </conditionalFormatting>
  <conditionalFormatting sqref="D41">
    <cfRule type="containsText" dxfId="57" priority="57" operator="containsText" text="土">
      <formula>NOT(ISERROR(SEARCH("土",D41)))</formula>
    </cfRule>
    <cfRule type="containsText" dxfId="56" priority="58" operator="containsText" text="日">
      <formula>NOT(ISERROR(SEARCH("日",D41)))</formula>
    </cfRule>
  </conditionalFormatting>
  <conditionalFormatting sqref="AH41">
    <cfRule type="containsText" dxfId="55" priority="55" operator="containsText" text="土">
      <formula>NOT(ISERROR(SEARCH("土",AH41)))</formula>
    </cfRule>
    <cfRule type="containsText" dxfId="54" priority="56" operator="containsText" text="日">
      <formula>NOT(ISERROR(SEARCH("日",AH41)))</formula>
    </cfRule>
  </conditionalFormatting>
  <conditionalFormatting sqref="D41:AH41">
    <cfRule type="containsText" dxfId="53" priority="54" operator="containsText" text="祝">
      <formula>NOT(ISERROR(SEARCH("祝",D41)))</formula>
    </cfRule>
  </conditionalFormatting>
  <conditionalFormatting sqref="D47">
    <cfRule type="containsText" dxfId="52" priority="52" operator="containsText" text="土">
      <formula>NOT(ISERROR(SEARCH("土",D47)))</formula>
    </cfRule>
    <cfRule type="containsText" dxfId="51" priority="53" operator="containsText" text="日">
      <formula>NOT(ISERROR(SEARCH("日",D47)))</formula>
    </cfRule>
  </conditionalFormatting>
  <conditionalFormatting sqref="AH47">
    <cfRule type="containsText" dxfId="50" priority="50" operator="containsText" text="土">
      <formula>NOT(ISERROR(SEARCH("土",AH47)))</formula>
    </cfRule>
    <cfRule type="containsText" dxfId="49" priority="51" operator="containsText" text="日">
      <formula>NOT(ISERROR(SEARCH("日",AH47)))</formula>
    </cfRule>
  </conditionalFormatting>
  <conditionalFormatting sqref="D47:AH47">
    <cfRule type="containsText" dxfId="48" priority="49" operator="containsText" text="祝">
      <formula>NOT(ISERROR(SEARCH("祝",D47)))</formula>
    </cfRule>
  </conditionalFormatting>
  <conditionalFormatting sqref="D53">
    <cfRule type="containsText" dxfId="47" priority="47" operator="containsText" text="土">
      <formula>NOT(ISERROR(SEARCH("土",D53)))</formula>
    </cfRule>
    <cfRule type="containsText" dxfId="46" priority="48" operator="containsText" text="日">
      <formula>NOT(ISERROR(SEARCH("日",D53)))</formula>
    </cfRule>
  </conditionalFormatting>
  <conditionalFormatting sqref="AH53">
    <cfRule type="containsText" dxfId="45" priority="45" operator="containsText" text="土">
      <formula>NOT(ISERROR(SEARCH("土",AH53)))</formula>
    </cfRule>
    <cfRule type="containsText" dxfId="44" priority="46" operator="containsText" text="日">
      <formula>NOT(ISERROR(SEARCH("日",AH53)))</formula>
    </cfRule>
  </conditionalFormatting>
  <conditionalFormatting sqref="D53:AH53">
    <cfRule type="containsText" dxfId="43" priority="44" operator="containsText" text="祝">
      <formula>NOT(ISERROR(SEARCH("祝",D53)))</formula>
    </cfRule>
  </conditionalFormatting>
  <conditionalFormatting sqref="D59">
    <cfRule type="containsText" dxfId="42" priority="42" operator="containsText" text="土">
      <formula>NOT(ISERROR(SEARCH("土",D59)))</formula>
    </cfRule>
    <cfRule type="containsText" dxfId="41" priority="43" operator="containsText" text="日">
      <formula>NOT(ISERROR(SEARCH("日",D59)))</formula>
    </cfRule>
  </conditionalFormatting>
  <conditionalFormatting sqref="AH59">
    <cfRule type="containsText" dxfId="40" priority="40" operator="containsText" text="土">
      <formula>NOT(ISERROR(SEARCH("土",AH59)))</formula>
    </cfRule>
    <cfRule type="containsText" dxfId="39" priority="41" operator="containsText" text="日">
      <formula>NOT(ISERROR(SEARCH("日",AH59)))</formula>
    </cfRule>
  </conditionalFormatting>
  <conditionalFormatting sqref="D59:AH59">
    <cfRule type="containsText" dxfId="38" priority="39" operator="containsText" text="祝">
      <formula>NOT(ISERROR(SEARCH("祝",D59)))</formula>
    </cfRule>
  </conditionalFormatting>
  <conditionalFormatting sqref="D65">
    <cfRule type="containsText" dxfId="37" priority="37" operator="containsText" text="土">
      <formula>NOT(ISERROR(SEARCH("土",D65)))</formula>
    </cfRule>
    <cfRule type="containsText" dxfId="36" priority="38" operator="containsText" text="日">
      <formula>NOT(ISERROR(SEARCH("日",D65)))</formula>
    </cfRule>
  </conditionalFormatting>
  <conditionalFormatting sqref="AH65">
    <cfRule type="containsText" dxfId="35" priority="35" operator="containsText" text="土">
      <formula>NOT(ISERROR(SEARCH("土",AH65)))</formula>
    </cfRule>
    <cfRule type="containsText" dxfId="34" priority="36" operator="containsText" text="日">
      <formula>NOT(ISERROR(SEARCH("日",AH65)))</formula>
    </cfRule>
  </conditionalFormatting>
  <conditionalFormatting sqref="D65:AH65">
    <cfRule type="containsText" dxfId="33" priority="34" operator="containsText" text="祝">
      <formula>NOT(ISERROR(SEARCH("祝",D65)))</formula>
    </cfRule>
  </conditionalFormatting>
  <conditionalFormatting sqref="D71">
    <cfRule type="containsText" dxfId="32" priority="32" operator="containsText" text="土">
      <formula>NOT(ISERROR(SEARCH("土",D71)))</formula>
    </cfRule>
    <cfRule type="containsText" dxfId="31" priority="33" operator="containsText" text="日">
      <formula>NOT(ISERROR(SEARCH("日",D71)))</formula>
    </cfRule>
  </conditionalFormatting>
  <conditionalFormatting sqref="AH71">
    <cfRule type="containsText" dxfId="30" priority="30" operator="containsText" text="土">
      <formula>NOT(ISERROR(SEARCH("土",AH71)))</formula>
    </cfRule>
    <cfRule type="containsText" dxfId="29" priority="31" operator="containsText" text="日">
      <formula>NOT(ISERROR(SEARCH("日",AH71)))</formula>
    </cfRule>
  </conditionalFormatting>
  <conditionalFormatting sqref="D71:AH71">
    <cfRule type="containsText" dxfId="28" priority="29" operator="containsText" text="祝">
      <formula>NOT(ISERROR(SEARCH("祝",D71)))</formula>
    </cfRule>
  </conditionalFormatting>
  <conditionalFormatting sqref="D77">
    <cfRule type="containsText" dxfId="27" priority="27" operator="containsText" text="土">
      <formula>NOT(ISERROR(SEARCH("土",D77)))</formula>
    </cfRule>
    <cfRule type="containsText" dxfId="26" priority="28" operator="containsText" text="日">
      <formula>NOT(ISERROR(SEARCH("日",D77)))</formula>
    </cfRule>
  </conditionalFormatting>
  <conditionalFormatting sqref="AH77">
    <cfRule type="containsText" dxfId="25" priority="25" operator="containsText" text="土">
      <formula>NOT(ISERROR(SEARCH("土",AH77)))</formula>
    </cfRule>
    <cfRule type="containsText" dxfId="24" priority="26" operator="containsText" text="日">
      <formula>NOT(ISERROR(SEARCH("日",AH77)))</formula>
    </cfRule>
  </conditionalFormatting>
  <conditionalFormatting sqref="D77:AH77">
    <cfRule type="containsText" dxfId="23" priority="24" operator="containsText" text="祝">
      <formula>NOT(ISERROR(SEARCH("祝",D77)))</formula>
    </cfRule>
  </conditionalFormatting>
  <conditionalFormatting sqref="Z6:AA6">
    <cfRule type="containsBlanks" dxfId="22" priority="23">
      <formula>LEN(TRIM(Z6))=0</formula>
    </cfRule>
  </conditionalFormatting>
  <conditionalFormatting sqref="D18:AE18">
    <cfRule type="containsText" dxfId="21" priority="22" operator="containsText" text="祝">
      <formula>NOT(ISERROR(SEARCH("祝",D18)))</formula>
    </cfRule>
  </conditionalFormatting>
  <conditionalFormatting sqref="AF18:AH18">
    <cfRule type="containsText" dxfId="20" priority="21" operator="containsText" text="祝">
      <formula>NOT(ISERROR(SEARCH("祝",AF18)))</formula>
    </cfRule>
  </conditionalFormatting>
  <conditionalFormatting sqref="D24:AE24">
    <cfRule type="containsText" dxfId="19" priority="20" operator="containsText" text="祝">
      <formula>NOT(ISERROR(SEARCH("祝",D24)))</formula>
    </cfRule>
  </conditionalFormatting>
  <conditionalFormatting sqref="AF24:AH24">
    <cfRule type="containsText" dxfId="18" priority="19" operator="containsText" text="祝">
      <formula>NOT(ISERROR(SEARCH("祝",AF24)))</formula>
    </cfRule>
  </conditionalFormatting>
  <conditionalFormatting sqref="D30:AE30">
    <cfRule type="containsText" dxfId="17" priority="18" operator="containsText" text="祝">
      <formula>NOT(ISERROR(SEARCH("祝",D30)))</formula>
    </cfRule>
  </conditionalFormatting>
  <conditionalFormatting sqref="AF30:AH30">
    <cfRule type="containsText" dxfId="16" priority="17" operator="containsText" text="祝">
      <formula>NOT(ISERROR(SEARCH("祝",AF30)))</formula>
    </cfRule>
  </conditionalFormatting>
  <conditionalFormatting sqref="D36:AE36">
    <cfRule type="containsText" dxfId="15" priority="16" operator="containsText" text="祝">
      <formula>NOT(ISERROR(SEARCH("祝",D36)))</formula>
    </cfRule>
  </conditionalFormatting>
  <conditionalFormatting sqref="AF36:AH36">
    <cfRule type="containsText" dxfId="14" priority="15" operator="containsText" text="祝">
      <formula>NOT(ISERROR(SEARCH("祝",AF36)))</formula>
    </cfRule>
  </conditionalFormatting>
  <conditionalFormatting sqref="D42:AE42">
    <cfRule type="containsText" dxfId="13" priority="14" operator="containsText" text="祝">
      <formula>NOT(ISERROR(SEARCH("祝",D42)))</formula>
    </cfRule>
  </conditionalFormatting>
  <conditionalFormatting sqref="AF42:AH42">
    <cfRule type="containsText" dxfId="12" priority="13" operator="containsText" text="祝">
      <formula>NOT(ISERROR(SEARCH("祝",AF42)))</formula>
    </cfRule>
  </conditionalFormatting>
  <conditionalFormatting sqref="D48:AE48">
    <cfRule type="containsText" dxfId="11" priority="12" operator="containsText" text="祝">
      <formula>NOT(ISERROR(SEARCH("祝",D48)))</formula>
    </cfRule>
  </conditionalFormatting>
  <conditionalFormatting sqref="AF48:AH48">
    <cfRule type="containsText" dxfId="10" priority="11" operator="containsText" text="祝">
      <formula>NOT(ISERROR(SEARCH("祝",AF48)))</formula>
    </cfRule>
  </conditionalFormatting>
  <conditionalFormatting sqref="D54:AE54">
    <cfRule type="containsText" dxfId="9" priority="10" operator="containsText" text="祝">
      <formula>NOT(ISERROR(SEARCH("祝",D54)))</formula>
    </cfRule>
  </conditionalFormatting>
  <conditionalFormatting sqref="AF54:AH54">
    <cfRule type="containsText" dxfId="8" priority="9" operator="containsText" text="祝">
      <formula>NOT(ISERROR(SEARCH("祝",AF54)))</formula>
    </cfRule>
  </conditionalFormatting>
  <conditionalFormatting sqref="D60:AE60">
    <cfRule type="containsText" dxfId="7" priority="8" operator="containsText" text="祝">
      <formula>NOT(ISERROR(SEARCH("祝",D60)))</formula>
    </cfRule>
  </conditionalFormatting>
  <conditionalFormatting sqref="AF60:AH60">
    <cfRule type="containsText" dxfId="6" priority="7" operator="containsText" text="祝">
      <formula>NOT(ISERROR(SEARCH("祝",AF60)))</formula>
    </cfRule>
  </conditionalFormatting>
  <conditionalFormatting sqref="D66:AE66">
    <cfRule type="containsText" dxfId="5" priority="6" operator="containsText" text="祝">
      <formula>NOT(ISERROR(SEARCH("祝",D66)))</formula>
    </cfRule>
  </conditionalFormatting>
  <conditionalFormatting sqref="AF66:AH66">
    <cfRule type="containsText" dxfId="4" priority="5" operator="containsText" text="祝">
      <formula>NOT(ISERROR(SEARCH("祝",AF66)))</formula>
    </cfRule>
  </conditionalFormatting>
  <conditionalFormatting sqref="D72:AE72">
    <cfRule type="containsText" dxfId="3" priority="4" operator="containsText" text="祝">
      <formula>NOT(ISERROR(SEARCH("祝",D72)))</formula>
    </cfRule>
  </conditionalFormatting>
  <conditionalFormatting sqref="AF72:AH72">
    <cfRule type="containsText" dxfId="2" priority="3" operator="containsText" text="祝">
      <formula>NOT(ISERROR(SEARCH("祝",AF72)))</formula>
    </cfRule>
  </conditionalFormatting>
  <conditionalFormatting sqref="D78:AE78">
    <cfRule type="containsText" dxfId="1" priority="2" operator="containsText" text="祝">
      <formula>NOT(ISERROR(SEARCH("祝",D78)))</formula>
    </cfRule>
  </conditionalFormatting>
  <conditionalFormatting sqref="AF78:AH78">
    <cfRule type="containsText" dxfId="0" priority="1" operator="containsText" text="祝">
      <formula>NOT(ISERROR(SEARCH("祝",AF78)))</formula>
    </cfRule>
  </conditionalFormatting>
  <dataValidations count="3">
    <dataValidation type="list" allowBlank="1" showInputMessage="1" showErrorMessage="1" sqref="AI15">
      <formula1>"　,夏休,冬休,製作"</formula1>
    </dataValidation>
    <dataValidation type="list" allowBlank="1" showInputMessage="1" showErrorMessage="1" sqref="D12:AH12 D18:AH18 D24:AH24 D30:AH30 D60:AH60 D42:AH42 D48:AH48 D54:AH54 D78:AH78 D66:AH66 D72:AH72 D36:AH36">
      <formula1>"　,夏休,冬休,製作,一時中止,その他"</formula1>
    </dataValidation>
    <dataValidation type="list" allowBlank="1" showInputMessage="1" showErrorMessage="1" sqref="D13:AH13 D19:AH19 D31:AH31 D25:AH25 D37:AH37 D43:AH43 D49:AH49 D55:AH55 D61:AH61 D67:AH67 D73:AH73 D79:AH79">
      <formula1>"休,現着,完成"</formula1>
    </dataValidation>
  </dataValidations>
  <printOptions horizontalCentered="1"/>
  <pageMargins left="0.7" right="0.7" top="0.75" bottom="0.75" header="0.3" footer="0.3"/>
  <pageSetup paperSize="8" scale="80" fitToHeight="0" orientation="portrait" r:id="rId1"/>
  <rowBreaks count="1" manualBreakCount="1">
    <brk id="10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祝日</vt:lpstr>
      <vt:lpstr>様式２</vt:lpstr>
      <vt:lpstr>様式２（サンプル）</vt:lpstr>
      <vt:lpstr>様式２!Print_Area</vt:lpstr>
      <vt:lpstr>'様式２（サンプル）'!Print_Area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藤元　武</dc:creator>
  <cp:lastModifiedBy>松浦　芳展</cp:lastModifiedBy>
  <cp:lastPrinted>2020-03-04T02:40:12Z</cp:lastPrinted>
  <dcterms:created xsi:type="dcterms:W3CDTF">2020-01-21T04:41:37Z</dcterms:created>
  <dcterms:modified xsi:type="dcterms:W3CDTF">2020-04-02T10:44:09Z</dcterms:modified>
</cp:coreProperties>
</file>